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\Desktop\"/>
    </mc:Choice>
  </mc:AlternateContent>
  <bookViews>
    <workbookView xWindow="0" yWindow="0" windowWidth="16170" windowHeight="5955" activeTab="1"/>
  </bookViews>
  <sheets>
    <sheet name="lørdag" sheetId="2" r:id="rId1"/>
    <sheet name="søndag" sheetId="3" r:id="rId2"/>
    <sheet name="navne" sheetId="1" r:id="rId3"/>
    <sheet name="ude hjælp" sheetId="4" state="hidden" r:id="rId4"/>
    <sheet name="ude klub" sheetId="5" r:id="rId5"/>
    <sheet name="Ark3" sheetId="7" r:id="rId6"/>
    <sheet name="Ark2" sheetId="6" r:id="rId7"/>
  </sheets>
  <definedNames>
    <definedName name="_xlnm.Print_Area" localSheetId="0">lørdag!$A$1:$J$55</definedName>
    <definedName name="_xlnm.Print_Area" localSheetId="2">navne!$A$1:$E$64</definedName>
    <definedName name="_xlnm.Print_Area" localSheetId="1">søndag!$A$1:$I$56</definedName>
    <definedName name="_xlnm.Print_Titles" localSheetId="0">lørdag!$1:$2</definedName>
    <definedName name="_xlnm.Print_Titles" localSheetId="1">søndag!$2:$4</definedName>
  </definedNames>
  <calcPr calcId="171027"/>
</workbook>
</file>

<file path=xl/calcChain.xml><?xml version="1.0" encoding="utf-8"?>
<calcChain xmlns="http://schemas.openxmlformats.org/spreadsheetml/2006/main">
  <c r="L2" i="5" l="1"/>
  <c r="B32" i="5" l="1"/>
  <c r="L5" i="5"/>
  <c r="L25" i="5"/>
  <c r="C25" i="5"/>
  <c r="C31" i="5"/>
  <c r="L31" i="5" s="1"/>
  <c r="C27" i="5"/>
  <c r="L27" i="5" s="1"/>
  <c r="L3" i="5"/>
  <c r="C10" i="5"/>
  <c r="L10" i="5" s="1"/>
  <c r="C26" i="5"/>
  <c r="L26" i="5" s="1"/>
  <c r="C13" i="5"/>
  <c r="L13" i="5" s="1"/>
  <c r="C12" i="5"/>
  <c r="L12" i="5" s="1"/>
  <c r="C21" i="5"/>
  <c r="L21" i="5" s="1"/>
  <c r="C8" i="5"/>
  <c r="L8" i="5" s="1"/>
  <c r="C24" i="5"/>
  <c r="L24" i="5" s="1"/>
  <c r="C20" i="5"/>
  <c r="L20" i="5" s="1"/>
  <c r="C7" i="5"/>
  <c r="L7" i="5" s="1"/>
  <c r="C30" i="5"/>
  <c r="L30" i="5" s="1"/>
  <c r="C16" i="5"/>
  <c r="L16" i="5" s="1"/>
  <c r="C18" i="5"/>
  <c r="L18" i="5" s="1"/>
  <c r="C6" i="5"/>
  <c r="L6" i="5" s="1"/>
  <c r="C11" i="5"/>
  <c r="L11" i="5" s="1"/>
  <c r="C29" i="5"/>
  <c r="L29" i="5" s="1"/>
  <c r="C17" i="5"/>
  <c r="L17" i="5" s="1"/>
  <c r="C19" i="5"/>
  <c r="L19" i="5" s="1"/>
  <c r="C9" i="5"/>
  <c r="L9" i="5" s="1"/>
  <c r="C23" i="5"/>
  <c r="L23" i="5" s="1"/>
  <c r="C14" i="5"/>
  <c r="L14" i="5" s="1"/>
  <c r="C15" i="5"/>
  <c r="L15" i="5" s="1"/>
  <c r="C28" i="5"/>
  <c r="L28" i="5" s="1"/>
  <c r="L4" i="5"/>
  <c r="C22" i="5"/>
  <c r="L22" i="5" s="1"/>
  <c r="C2" i="5"/>
  <c r="C32" i="5" l="1"/>
  <c r="L32" i="5" s="1"/>
  <c r="E4" i="4"/>
  <c r="E5" i="4"/>
  <c r="E6" i="4"/>
  <c r="E9" i="4"/>
  <c r="E12" i="4"/>
  <c r="E13" i="4"/>
  <c r="E7" i="4"/>
  <c r="E15" i="4"/>
  <c r="E17" i="4"/>
  <c r="E8" i="4"/>
  <c r="E14" i="4"/>
  <c r="E19" i="4"/>
  <c r="E11" i="4"/>
  <c r="E10" i="4"/>
  <c r="E16" i="4"/>
  <c r="E22" i="4"/>
  <c r="E18" i="4"/>
  <c r="E27" i="4"/>
  <c r="E24" i="4"/>
  <c r="E28" i="4"/>
  <c r="E29" i="4"/>
  <c r="E30" i="4"/>
  <c r="E25" i="4"/>
  <c r="E31" i="4"/>
  <c r="E20" i="4"/>
  <c r="E32" i="4"/>
  <c r="E33" i="4"/>
  <c r="E26" i="4"/>
  <c r="E21" i="4"/>
  <c r="E23" i="4"/>
  <c r="E3" i="4"/>
  <c r="D34" i="4"/>
  <c r="C34" i="4"/>
  <c r="B34" i="4"/>
  <c r="D36" i="4" l="1"/>
  <c r="E34" i="4"/>
  <c r="N3" i="4" l="1"/>
  <c r="N4" i="4"/>
  <c r="N6" i="4"/>
  <c r="N12" i="4"/>
  <c r="N7" i="4"/>
  <c r="N17" i="4"/>
  <c r="N14" i="4"/>
  <c r="N11" i="4"/>
  <c r="N16" i="4"/>
  <c r="N18" i="4"/>
  <c r="N24" i="4"/>
  <c r="N29" i="4"/>
  <c r="N25" i="4"/>
  <c r="N5" i="4"/>
  <c r="N9" i="4"/>
  <c r="N13" i="4"/>
  <c r="N15" i="4"/>
  <c r="N8" i="4"/>
  <c r="N19" i="4"/>
  <c r="N10" i="4"/>
  <c r="N22" i="4"/>
  <c r="N27" i="4"/>
  <c r="N28" i="4"/>
  <c r="N30" i="4"/>
  <c r="N31" i="4"/>
  <c r="N20" i="4"/>
  <c r="N32" i="4"/>
  <c r="N33" i="4"/>
  <c r="N26" i="4"/>
</calcChain>
</file>

<file path=xl/sharedStrings.xml><?xml version="1.0" encoding="utf-8"?>
<sst xmlns="http://schemas.openxmlformats.org/spreadsheetml/2006/main" count="867" uniqueCount="500">
  <si>
    <t>bemærkning</t>
  </si>
  <si>
    <t>1.</t>
  </si>
  <si>
    <t>Annika Larsen</t>
  </si>
  <si>
    <t>2.</t>
  </si>
  <si>
    <t>3.</t>
  </si>
  <si>
    <t xml:space="preserve">Inge Degn </t>
  </si>
  <si>
    <t>4.</t>
  </si>
  <si>
    <t>Viggo Poulsen</t>
  </si>
  <si>
    <t>5.</t>
  </si>
  <si>
    <t>6.</t>
  </si>
  <si>
    <t>7.</t>
  </si>
  <si>
    <t>8.</t>
  </si>
  <si>
    <t>Ina Kristensen</t>
  </si>
  <si>
    <t>9.</t>
  </si>
  <si>
    <t>Ulla Steensvig</t>
  </si>
  <si>
    <t>10.</t>
  </si>
  <si>
    <t>11.</t>
  </si>
  <si>
    <t>Bent Jensen</t>
  </si>
  <si>
    <t>12.</t>
  </si>
  <si>
    <t>13.</t>
  </si>
  <si>
    <t>Rene Kåstrup</t>
  </si>
  <si>
    <t>Kirsten Eskildsen-Møller</t>
  </si>
  <si>
    <t>15.</t>
  </si>
  <si>
    <t>16.</t>
  </si>
  <si>
    <t>Thor Knudsen</t>
  </si>
  <si>
    <t>17.</t>
  </si>
  <si>
    <t>Henry Andersen</t>
  </si>
  <si>
    <t>18.</t>
  </si>
  <si>
    <t>Karna Bjarup - SAM</t>
  </si>
  <si>
    <t>19.</t>
  </si>
  <si>
    <t>Kirsten Bergmann - HGF</t>
  </si>
  <si>
    <t>20.</t>
  </si>
  <si>
    <t>21.</t>
  </si>
  <si>
    <t>Johs Kudahl</t>
  </si>
  <si>
    <t>22.</t>
  </si>
  <si>
    <t>Jan Strøm</t>
  </si>
  <si>
    <t>23.</t>
  </si>
  <si>
    <t>Knud v Hansen</t>
  </si>
  <si>
    <t>24.</t>
  </si>
  <si>
    <t>Charlotte Eihzt</t>
  </si>
  <si>
    <t>26.</t>
  </si>
  <si>
    <t>Else Marie Aagaard</t>
  </si>
  <si>
    <t>27.</t>
  </si>
  <si>
    <t>Lars Kristiansen</t>
  </si>
  <si>
    <t>28.</t>
  </si>
  <si>
    <t>Martin Thordal</t>
  </si>
  <si>
    <t>29.</t>
  </si>
  <si>
    <t>Pia Olesen</t>
  </si>
  <si>
    <t>Dorte N Sørensen</t>
  </si>
  <si>
    <t>31.</t>
  </si>
  <si>
    <t>Bent Bo Sørensen</t>
  </si>
  <si>
    <t>32.</t>
  </si>
  <si>
    <t>33.</t>
  </si>
  <si>
    <t>Lars Bo Madsen</t>
  </si>
  <si>
    <t>34.</t>
  </si>
  <si>
    <t>Niels-Peter Nielsen - AKH</t>
  </si>
  <si>
    <t>35.</t>
  </si>
  <si>
    <t>Ole Helk</t>
  </si>
  <si>
    <t>36.</t>
  </si>
  <si>
    <t>Ole Svenningsen</t>
  </si>
  <si>
    <t>37.</t>
  </si>
  <si>
    <t>Per Rahbech</t>
  </si>
  <si>
    <t>38.</t>
  </si>
  <si>
    <t>Poul Erik Langerhus - AKH</t>
  </si>
  <si>
    <t>39.</t>
  </si>
  <si>
    <t>40.</t>
  </si>
  <si>
    <t>41.</t>
  </si>
  <si>
    <t>42.</t>
  </si>
  <si>
    <t>Anette Havbo</t>
  </si>
  <si>
    <t>43.</t>
  </si>
  <si>
    <t>44.</t>
  </si>
  <si>
    <t>Mathilde Rahn</t>
  </si>
  <si>
    <t>45.</t>
  </si>
  <si>
    <t>Rasmus Thøgersen</t>
  </si>
  <si>
    <t>46.</t>
  </si>
  <si>
    <t>Rikke Madsen</t>
  </si>
  <si>
    <t>Thomas Rydal</t>
  </si>
  <si>
    <t>Thomas Andersen</t>
  </si>
  <si>
    <t>Tea Sjælland</t>
  </si>
  <si>
    <t>Henning Eithz - IT set-up</t>
  </si>
  <si>
    <t>Merete Østergaard</t>
  </si>
  <si>
    <t>52.</t>
  </si>
  <si>
    <t>Preben Møller</t>
  </si>
  <si>
    <t>53.</t>
  </si>
  <si>
    <t>54.</t>
  </si>
  <si>
    <t>Tina Ibsen</t>
  </si>
  <si>
    <t>55.</t>
  </si>
  <si>
    <t>John Jensen</t>
  </si>
  <si>
    <t>56.</t>
  </si>
  <si>
    <t>Karsten Malte Sørensen</t>
  </si>
  <si>
    <t>57.</t>
  </si>
  <si>
    <t>Kurt Sonne Thomsen</t>
  </si>
  <si>
    <t>58.</t>
  </si>
  <si>
    <t>Julie Nørgaard Jensen</t>
  </si>
  <si>
    <t>59.</t>
  </si>
  <si>
    <t>Henning Rasmusen</t>
  </si>
  <si>
    <t>60.</t>
  </si>
  <si>
    <t>Jens Jørgen Kofoed</t>
  </si>
  <si>
    <t>61.</t>
  </si>
  <si>
    <t>62.</t>
  </si>
  <si>
    <t>Kaastrup junior</t>
  </si>
  <si>
    <t>63.</t>
  </si>
  <si>
    <t>64.</t>
  </si>
  <si>
    <t>Annette N Jensen</t>
  </si>
  <si>
    <t>65.</t>
  </si>
  <si>
    <t>66.</t>
  </si>
  <si>
    <t>Finn D Andersen</t>
  </si>
  <si>
    <t>67.</t>
  </si>
  <si>
    <t>Klaus Andersen</t>
  </si>
  <si>
    <t>68.</t>
  </si>
  <si>
    <t>Mads Foget</t>
  </si>
  <si>
    <t>69.</t>
  </si>
  <si>
    <t>Morten Frederiksen</t>
  </si>
  <si>
    <t>70.</t>
  </si>
  <si>
    <t>Benny Guldberg</t>
  </si>
  <si>
    <t>71.</t>
  </si>
  <si>
    <t>72.</t>
  </si>
  <si>
    <t>73.</t>
  </si>
  <si>
    <t>74.</t>
  </si>
  <si>
    <t>Lars Vestergaard</t>
  </si>
  <si>
    <t>75.</t>
  </si>
  <si>
    <t>Nicolaj Nørgaard Jensen</t>
  </si>
  <si>
    <t>76.</t>
  </si>
  <si>
    <t>Rene Madsen</t>
  </si>
  <si>
    <t>77.</t>
  </si>
  <si>
    <t>Verner Christensen</t>
  </si>
  <si>
    <t>78.</t>
  </si>
  <si>
    <t>79.</t>
  </si>
  <si>
    <t>Gustav Thomsen</t>
  </si>
  <si>
    <t>80.</t>
  </si>
  <si>
    <t>Kim Risvig</t>
  </si>
  <si>
    <t>81.</t>
  </si>
  <si>
    <t>Peter Svendsen</t>
  </si>
  <si>
    <t>82.</t>
  </si>
  <si>
    <t>Anne Marie Vad</t>
  </si>
  <si>
    <t>83.</t>
  </si>
  <si>
    <t>Dijana Dysterdich</t>
  </si>
  <si>
    <t>84.</t>
  </si>
  <si>
    <t>Gorm Rasmussen</t>
  </si>
  <si>
    <t>85.</t>
  </si>
  <si>
    <t>Jan Neergaard</t>
  </si>
  <si>
    <t>86.</t>
  </si>
  <si>
    <t>Lene Svendsen</t>
  </si>
  <si>
    <t>87.</t>
  </si>
  <si>
    <t>Malene Aaes Kvist</t>
  </si>
  <si>
    <t>88.</t>
  </si>
  <si>
    <t>Marianne Gram</t>
  </si>
  <si>
    <t>89.</t>
  </si>
  <si>
    <t>Maya Dahmani</t>
  </si>
  <si>
    <t>90.</t>
  </si>
  <si>
    <t>Ole Bennedsgaard</t>
  </si>
  <si>
    <t>91.</t>
  </si>
  <si>
    <t>Peter Brøndum Larsen</t>
  </si>
  <si>
    <t>92.</t>
  </si>
  <si>
    <t>93.</t>
  </si>
  <si>
    <t>94.</t>
  </si>
  <si>
    <t>Birgitte Krejberg</t>
  </si>
  <si>
    <t>95.</t>
  </si>
  <si>
    <t>96.</t>
  </si>
  <si>
    <t>97.</t>
  </si>
  <si>
    <t>98.</t>
  </si>
  <si>
    <t>Torben Thøgersen</t>
  </si>
  <si>
    <t>Per Mikkelsen</t>
  </si>
  <si>
    <t>navne</t>
  </si>
  <si>
    <t xml:space="preserve">Tom Pedersen </t>
  </si>
  <si>
    <t>lørdag</t>
  </si>
  <si>
    <t>søndag</t>
  </si>
  <si>
    <t>job til VDMU</t>
  </si>
  <si>
    <t>leder</t>
  </si>
  <si>
    <t>løb</t>
  </si>
  <si>
    <t>Finn Andersen</t>
  </si>
  <si>
    <t xml:space="preserve">Yvonne Espersen </t>
  </si>
  <si>
    <t>René Kvist</t>
  </si>
  <si>
    <t xml:space="preserve">Hanne Høg </t>
  </si>
  <si>
    <t>Jakob Larsen - 1900</t>
  </si>
  <si>
    <t>medaljer</t>
  </si>
  <si>
    <t>Kaj Skov</t>
  </si>
  <si>
    <t>job til Inde DM</t>
  </si>
  <si>
    <t>Lene Høgsberg</t>
  </si>
  <si>
    <t>Ida  Høgsberg 10år</t>
  </si>
  <si>
    <t>Annelise Frederiksen</t>
  </si>
  <si>
    <t>Karen Marie Steengaard</t>
  </si>
  <si>
    <t>speaker</t>
  </si>
  <si>
    <t>Annette Nørgaard Jensen</t>
  </si>
  <si>
    <t>jury</t>
  </si>
  <si>
    <t>starter</t>
  </si>
  <si>
    <t>Arne Svenningsen</t>
  </si>
  <si>
    <t>klubber</t>
  </si>
  <si>
    <t>Viborg</t>
  </si>
  <si>
    <t>Holstebro</t>
  </si>
  <si>
    <t>Dybvad</t>
  </si>
  <si>
    <t>Esbjerg</t>
  </si>
  <si>
    <t>Kolding</t>
  </si>
  <si>
    <t>Odense</t>
  </si>
  <si>
    <t>Randers</t>
  </si>
  <si>
    <t>Rødding</t>
  </si>
  <si>
    <t>Silkeborg</t>
  </si>
  <si>
    <t>Stoholm</t>
  </si>
  <si>
    <t>Vejen</t>
  </si>
  <si>
    <t>Vejle</t>
  </si>
  <si>
    <t>Vidar</t>
  </si>
  <si>
    <t>Aabenraa</t>
  </si>
  <si>
    <t>Aalborg</t>
  </si>
  <si>
    <t>Gråsten</t>
  </si>
  <si>
    <t>Haderslev</t>
  </si>
  <si>
    <t>Herning</t>
  </si>
  <si>
    <t>Hvide S</t>
  </si>
  <si>
    <t>Mols</t>
  </si>
  <si>
    <t>Ringkøbing</t>
  </si>
  <si>
    <t>Sæby</t>
  </si>
  <si>
    <t>Sdr. Omme</t>
  </si>
  <si>
    <t>dommer tid</t>
  </si>
  <si>
    <t>AGF</t>
  </si>
  <si>
    <t>Anne Marie Dalgaard</t>
  </si>
  <si>
    <t>Aarhus 1900</t>
  </si>
  <si>
    <t>1900</t>
  </si>
  <si>
    <t>AK Holstebro</t>
  </si>
  <si>
    <t>Niels Olsen</t>
  </si>
  <si>
    <t>Lars Mikkelsen</t>
  </si>
  <si>
    <t>Gitte Mikkelsen</t>
  </si>
  <si>
    <t>Helle Pagaard</t>
  </si>
  <si>
    <t>99.</t>
  </si>
  <si>
    <t>Benny Machon</t>
  </si>
  <si>
    <t>100.</t>
  </si>
  <si>
    <t>Frede Bendesen</t>
  </si>
  <si>
    <t>Finn D Andersen RAK</t>
  </si>
  <si>
    <t>Sebastian Garbrecht</t>
  </si>
  <si>
    <t>Nanna Høgsberg 13år</t>
  </si>
  <si>
    <t>Elsebeth Larsen</t>
  </si>
  <si>
    <t>Poul Larsen</t>
  </si>
  <si>
    <t>Herning Løbeklub</t>
  </si>
  <si>
    <t>Svendborg</t>
  </si>
  <si>
    <t>Skive</t>
  </si>
  <si>
    <t>Heden</t>
  </si>
  <si>
    <t>(st/10*2)</t>
  </si>
  <si>
    <t>timer</t>
  </si>
  <si>
    <t>Finn - 3-spring</t>
  </si>
  <si>
    <t>Tonni Nielsen</t>
  </si>
  <si>
    <r>
      <t xml:space="preserve">stævneansvarlig: </t>
    </r>
    <r>
      <rPr>
        <sz val="10"/>
        <color indexed="8"/>
        <rFont val="Comic Sans MS"/>
        <family val="4"/>
      </rPr>
      <t xml:space="preserve">Annette Nørgård Jensen / Tina Ibsen </t>
    </r>
  </si>
  <si>
    <t>Skanderborg</t>
  </si>
  <si>
    <t>Aalborg Øst</t>
  </si>
  <si>
    <t>Erik Storgaard</t>
  </si>
  <si>
    <t>Jesper Riis</t>
  </si>
  <si>
    <t>3-spring</t>
  </si>
  <si>
    <t>Dan Hedberg</t>
  </si>
  <si>
    <t>Else Lynggaard Olesen</t>
  </si>
  <si>
    <t>Jan Rachbeck</t>
  </si>
  <si>
    <t>Christina Kjær</t>
  </si>
  <si>
    <t>Steen Kjær</t>
  </si>
  <si>
    <t>Anette Knudsen</t>
  </si>
  <si>
    <t>Knud Erik Knudsen</t>
  </si>
  <si>
    <t>Jimmi Olsen</t>
  </si>
  <si>
    <t>Maria Kirial</t>
  </si>
  <si>
    <t>Cornelius Meisser</t>
  </si>
  <si>
    <t>Jeppe Larsen Husted</t>
  </si>
  <si>
    <t>Marcus Meissner</t>
  </si>
  <si>
    <t>Oliver Kirial</t>
  </si>
  <si>
    <t>Søren Rose Hansen</t>
  </si>
  <si>
    <t>14.</t>
  </si>
  <si>
    <t>25.</t>
  </si>
  <si>
    <t>30.</t>
  </si>
  <si>
    <t>47.</t>
  </si>
  <si>
    <t>48.</t>
  </si>
  <si>
    <t>49.</t>
  </si>
  <si>
    <t>50.</t>
  </si>
  <si>
    <t>51.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</si>
  <si>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</si>
  <si>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</si>
  <si>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</si>
  <si>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</si>
  <si>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</si>
  <si>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</si>
  <si>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</si>
  <si>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</si>
  <si>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</si>
  <si>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</si>
  <si>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</si>
  <si>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</si>
  <si>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</si>
  <si>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</si>
  <si>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længde</t>
  </si>
  <si>
    <t>løb, stang</t>
  </si>
  <si>
    <t>spyd,</t>
  </si>
  <si>
    <t>diskos</t>
  </si>
  <si>
    <t>Jury, løb, kugle</t>
  </si>
  <si>
    <t>stang, diskos,</t>
  </si>
  <si>
    <t>jury, løb</t>
  </si>
  <si>
    <t>Jane, løb, 3-spring,</t>
  </si>
  <si>
    <t>leder længde</t>
  </si>
  <si>
    <t>stangspring</t>
  </si>
  <si>
    <t>kugle</t>
  </si>
  <si>
    <t>hammer,</t>
  </si>
  <si>
    <t>3-spring, diskos</t>
  </si>
  <si>
    <t>jury, 3-spring, diskos, hammer</t>
  </si>
  <si>
    <t>kugle,spyd</t>
  </si>
  <si>
    <t>kugle, diskos, spyd</t>
  </si>
  <si>
    <t>vægt</t>
  </si>
  <si>
    <t>3-spring, hammer, vægt, løb</t>
  </si>
  <si>
    <t>stangspring, løb</t>
  </si>
  <si>
    <t>Mette Brødum  Larsen</t>
  </si>
  <si>
    <t>Karen (Oles mor)</t>
  </si>
  <si>
    <t>Tina Qvistgaard</t>
  </si>
  <si>
    <t>recall</t>
  </si>
  <si>
    <t>115.</t>
  </si>
  <si>
    <t>116.</t>
  </si>
  <si>
    <t>IH Skanderborg</t>
  </si>
  <si>
    <t>SG Atletik</t>
  </si>
  <si>
    <t xml:space="preserve">Aalborg Øst </t>
  </si>
  <si>
    <t>AK Heden</t>
  </si>
  <si>
    <t>SAM</t>
  </si>
  <si>
    <t>starter 2018</t>
  </si>
  <si>
    <t>SAK77</t>
  </si>
  <si>
    <t>SIK80</t>
  </si>
  <si>
    <t>VDMU Skive lørdag 16. juni 2018</t>
  </si>
  <si>
    <t>målebånd</t>
  </si>
  <si>
    <t>rive</t>
  </si>
  <si>
    <t>hjælper</t>
  </si>
  <si>
    <r>
      <rPr>
        <sz val="10"/>
        <color theme="1"/>
        <rFont val="Comic Sans MS"/>
        <family val="4"/>
      </rPr>
      <t xml:space="preserve">højde </t>
    </r>
    <r>
      <rPr>
        <sz val="8"/>
        <color theme="1"/>
        <rFont val="Comic Sans MS"/>
        <family val="4"/>
      </rPr>
      <t xml:space="preserve">             10:30-18:15</t>
    </r>
  </si>
  <si>
    <t>10:30                                                   P17 (11) + P19 (1)</t>
  </si>
  <si>
    <t>14:40                                        P15 (22)</t>
  </si>
  <si>
    <t>17:17                                 D17 (3) + D19 (1) + D22 (2)</t>
  </si>
  <si>
    <r>
      <t xml:space="preserve">stang       </t>
    </r>
    <r>
      <rPr>
        <sz val="8"/>
        <color theme="1"/>
        <rFont val="Comic Sans MS"/>
        <family val="4"/>
      </rPr>
      <t>11:00-15:00</t>
    </r>
  </si>
  <si>
    <t>11:00                                                    D17 (3) + D22 (1)</t>
  </si>
  <si>
    <t>14:00                                D13 (1) + D15 (5)</t>
  </si>
  <si>
    <r>
      <t xml:space="preserve">spyd            </t>
    </r>
    <r>
      <rPr>
        <sz val="8"/>
        <color theme="1"/>
        <rFont val="Comic Sans MS"/>
        <family val="4"/>
      </rPr>
      <t>10:00 - 19:20</t>
    </r>
  </si>
  <si>
    <r>
      <t xml:space="preserve">diskos   </t>
    </r>
    <r>
      <rPr>
        <sz val="8"/>
        <color theme="1"/>
        <rFont val="Comic Sans MS"/>
        <family val="4"/>
      </rPr>
      <t>17:00-19:00</t>
    </r>
  </si>
  <si>
    <t>markering</t>
  </si>
  <si>
    <t>kugle retur</t>
  </si>
  <si>
    <t>spyd retur</t>
  </si>
  <si>
    <t>Poul Larsen, SAM</t>
  </si>
  <si>
    <t>Elsebeth Larsen, SAM</t>
  </si>
  <si>
    <r>
      <t xml:space="preserve">kugle   </t>
    </r>
    <r>
      <rPr>
        <sz val="8"/>
        <color theme="1"/>
        <rFont val="Comic Sans MS"/>
        <family val="4"/>
      </rPr>
      <t>10:10:15:30</t>
    </r>
  </si>
  <si>
    <t>10:15                                                    D15 (18)</t>
  </si>
  <si>
    <t>12:30                                        P17 (9) + P19 (2)</t>
  </si>
  <si>
    <t>13:30                                 D15 (8)</t>
  </si>
  <si>
    <t>15:00                                    D17 (4) + D19 (2)</t>
  </si>
  <si>
    <t>10:00                                                    P12 (7) + P13 (7)</t>
  </si>
  <si>
    <t>11:30                                        D15 (13)</t>
  </si>
  <si>
    <t>13:10                            D17(6) + D19 (4) + D22 (2)</t>
  </si>
  <si>
    <t xml:space="preserve">15:00                                    D12 (6) + D13 (9) </t>
  </si>
  <si>
    <t>16:45                                   P15 (21)</t>
  </si>
  <si>
    <t>diskos retur</t>
  </si>
  <si>
    <t>17:00                                                    D12 (2) + D13 (6)</t>
  </si>
  <si>
    <r>
      <t xml:space="preserve">dommere/hjælpere: </t>
    </r>
    <r>
      <rPr>
        <sz val="10"/>
        <color indexed="8"/>
        <rFont val="Comic Sans MS"/>
        <family val="4"/>
      </rPr>
      <t>Tina mobil 61788335</t>
    </r>
  </si>
  <si>
    <t>starter ass.</t>
  </si>
  <si>
    <t>el tid</t>
  </si>
  <si>
    <t>10:00-10:43</t>
  </si>
  <si>
    <t>10:00-10:44</t>
  </si>
  <si>
    <t>10:45-12:59</t>
  </si>
  <si>
    <t>13:00-14:29</t>
  </si>
  <si>
    <r>
      <t xml:space="preserve">længde   </t>
    </r>
    <r>
      <rPr>
        <sz val="8"/>
        <rFont val="Comic Sans MS"/>
        <family val="4"/>
      </rPr>
      <t>10:00 - 18:00</t>
    </r>
  </si>
  <si>
    <t>Mars</t>
  </si>
  <si>
    <t>Kantine</t>
  </si>
  <si>
    <t>Carl Smith &amp; Co.</t>
  </si>
  <si>
    <t>Opsyn</t>
  </si>
  <si>
    <t>Aftensmad</t>
  </si>
  <si>
    <t>Runners</t>
  </si>
  <si>
    <t>SERVICE  FUNKTIONER</t>
  </si>
  <si>
    <t>VDMU Skive søndag 17. juni 2018</t>
  </si>
  <si>
    <t>11:55-13:10</t>
  </si>
  <si>
    <t>13:10-14:55</t>
  </si>
  <si>
    <r>
      <t xml:space="preserve">trespring   </t>
    </r>
    <r>
      <rPr>
        <sz val="8"/>
        <rFont val="Comic Sans MS"/>
        <family val="4"/>
      </rPr>
      <t>10:00 - 14:00</t>
    </r>
  </si>
  <si>
    <t>10:00                                                    D15 (6)</t>
  </si>
  <si>
    <t>13:00                                 D17(7) + D19(3)</t>
  </si>
  <si>
    <t>11:30                                        P15(7) + P17(4) + P22(1)</t>
  </si>
  <si>
    <r>
      <rPr>
        <sz val="10"/>
        <color theme="1"/>
        <rFont val="Comic Sans MS"/>
        <family val="4"/>
      </rPr>
      <t xml:space="preserve">højde </t>
    </r>
    <r>
      <rPr>
        <sz val="8"/>
        <color theme="1"/>
        <rFont val="Comic Sans MS"/>
        <family val="4"/>
      </rPr>
      <t xml:space="preserve">             10:00-16:00</t>
    </r>
  </si>
  <si>
    <t>10:00                                                   D12(4) + D13(5)</t>
  </si>
  <si>
    <t>11:10                                        D15(10)</t>
  </si>
  <si>
    <t>13:40                                 D12(8)</t>
  </si>
  <si>
    <t>15:00                                 D13(10)</t>
  </si>
  <si>
    <r>
      <t xml:space="preserve">stang       </t>
    </r>
    <r>
      <rPr>
        <sz val="8"/>
        <color theme="1"/>
        <rFont val="Comic Sans MS"/>
        <family val="4"/>
      </rPr>
      <t>10:30-15:30</t>
    </r>
  </si>
  <si>
    <t>10:30                                                    P13(1) + P15(8)</t>
  </si>
  <si>
    <t>12:30                                P17(6)</t>
  </si>
  <si>
    <t>14:30                                P19(4)</t>
  </si>
  <si>
    <t>10:15                                                    P12(7)</t>
  </si>
  <si>
    <t>11:15                                        P13(15)</t>
  </si>
  <si>
    <t>12:30                                 D12(8) + D13(8)</t>
  </si>
  <si>
    <r>
      <t xml:space="preserve">kugle      </t>
    </r>
    <r>
      <rPr>
        <b/>
        <sz val="8"/>
        <color theme="1"/>
        <rFont val="Comic Sans MS"/>
        <family val="4"/>
      </rPr>
      <t>10:15-13:30</t>
    </r>
  </si>
  <si>
    <r>
      <t xml:space="preserve">diskos   </t>
    </r>
    <r>
      <rPr>
        <b/>
        <sz val="8"/>
        <color theme="1"/>
        <rFont val="Comic Sans MS"/>
        <family val="4"/>
      </rPr>
      <t>9:30-15:00</t>
    </r>
  </si>
  <si>
    <t>9:30                                                    P15(16)</t>
  </si>
  <si>
    <t xml:space="preserve"> 12:05                   P17(3) +P19(3)+D17(4)+D19(2)</t>
  </si>
  <si>
    <t xml:space="preserve"> 13:30                          D15(8)</t>
  </si>
  <si>
    <r>
      <t xml:space="preserve">hammer            </t>
    </r>
    <r>
      <rPr>
        <b/>
        <sz val="8"/>
        <color theme="1"/>
        <rFont val="Comic Sans MS"/>
        <family val="4"/>
      </rPr>
      <t>10:45-13:15</t>
    </r>
  </si>
  <si>
    <t>10:45       D12(2)+D13(2)                  +D15(5)+D17(2)+D19(1)</t>
  </si>
  <si>
    <t>13:00                                        P12(1)+P13(2)P15(12)</t>
  </si>
  <si>
    <t>14:20                            P17(5)+P19(3)</t>
  </si>
  <si>
    <r>
      <t xml:space="preserve">vægtkast                           </t>
    </r>
    <r>
      <rPr>
        <b/>
        <sz val="8"/>
        <color theme="1"/>
        <rFont val="Comic Sans MS"/>
        <family val="4"/>
      </rPr>
      <t>15:15-16:30</t>
    </r>
  </si>
  <si>
    <t>15:15      P15(4)+P17(2)            P19(4)+D17(2)+D19(1)</t>
  </si>
  <si>
    <t>Knud Voetmann, SAM</t>
  </si>
  <si>
    <t>VDMU 2018</t>
  </si>
  <si>
    <t>Rene Kaastrup</t>
  </si>
  <si>
    <t>Holger Hviid</t>
  </si>
  <si>
    <t>14:55-17:30</t>
  </si>
  <si>
    <t>Rene Kvist</t>
  </si>
  <si>
    <t>Thomas Kjeldahl Vejen</t>
  </si>
  <si>
    <t>Knud Voetmann</t>
  </si>
  <si>
    <t>Jane Lindved</t>
  </si>
  <si>
    <t>Kirsten Bergmann</t>
  </si>
  <si>
    <t>Tina Ibsen hele dagen</t>
  </si>
  <si>
    <t>Inge Degn</t>
  </si>
  <si>
    <t xml:space="preserve">10:00     II                                               D13 (9) </t>
  </si>
  <si>
    <t>11:00       II                                 D12 (10)</t>
  </si>
  <si>
    <t>12:15          I                       P15 (31)</t>
  </si>
  <si>
    <t xml:space="preserve">14:30      I                              D15 (18) </t>
  </si>
  <si>
    <t xml:space="preserve">15:00      II                              P12 (14) </t>
  </si>
  <si>
    <t xml:space="preserve">16:05        I                            D17 (10) + D19 (3) </t>
  </si>
  <si>
    <t xml:space="preserve">16:45      II                           P13 (23) </t>
  </si>
  <si>
    <t xml:space="preserve">17:15         I                           P17 (5) P19 (1) P22 (3) </t>
  </si>
  <si>
    <t>17:55                                        P12 (3) + P13 (8)</t>
  </si>
  <si>
    <t>skiftedommer</t>
  </si>
  <si>
    <t>14:30-18:00</t>
  </si>
  <si>
    <t>18:00-19:00</t>
  </si>
  <si>
    <t>1. SAK77/1900</t>
  </si>
  <si>
    <t>2. EAM/AAM</t>
  </si>
  <si>
    <t>3. HGF/RRF</t>
  </si>
  <si>
    <t>AAM</t>
  </si>
  <si>
    <t>Peter Brøndum</t>
  </si>
  <si>
    <t>Mette Brøndum</t>
  </si>
  <si>
    <t>Sebastian Stensvig</t>
  </si>
  <si>
    <t>Jan Rahbek</t>
  </si>
  <si>
    <t xml:space="preserve"> -</t>
  </si>
  <si>
    <t>Jimmy Olsen</t>
  </si>
  <si>
    <t>Else Lynggaard</t>
  </si>
  <si>
    <r>
      <t xml:space="preserve">stævneafvikler: </t>
    </r>
    <r>
      <rPr>
        <sz val="10"/>
        <color indexed="8"/>
        <rFont val="Comic Sans MS"/>
        <family val="4"/>
      </rPr>
      <t>Holger Hviid Olsen 61266725</t>
    </r>
  </si>
  <si>
    <t>Lene Kristine Nielsen</t>
  </si>
  <si>
    <r>
      <t xml:space="preserve">stævneafvikler: </t>
    </r>
    <r>
      <rPr>
        <sz val="10"/>
        <color indexed="8"/>
        <rFont val="Comic Sans MS"/>
        <family val="4"/>
      </rPr>
      <t>Marianne Gram mobil 42707505</t>
    </r>
  </si>
  <si>
    <t>9:30-10:45</t>
  </si>
  <si>
    <t>10:45-11:55</t>
  </si>
  <si>
    <t>Dijana Dysterich</t>
  </si>
  <si>
    <t>Maiken Meissner</t>
  </si>
  <si>
    <t>Amalie Brammer</t>
  </si>
  <si>
    <t>Allan Fruergaard</t>
  </si>
  <si>
    <t>Morgenmad</t>
  </si>
  <si>
    <t>Ole Svenningsen &amp; Co.</t>
  </si>
  <si>
    <t>13-17 Martha Madsen</t>
  </si>
  <si>
    <t>1. 1900/AAM</t>
  </si>
  <si>
    <t>2. VIF/EAM</t>
  </si>
  <si>
    <t>skiftedom 16.45-17:15</t>
  </si>
  <si>
    <t>Karna Bjarup 10-13:00</t>
  </si>
  <si>
    <t>Lene Svendsen 13-19:00</t>
  </si>
  <si>
    <t>Per Rahbech 10 - 13:00</t>
  </si>
  <si>
    <t>Christina Mader Kjær</t>
  </si>
  <si>
    <t>Dan Hedberg 9:30-13:00</t>
  </si>
  <si>
    <t xml:space="preserve">Tina S Nielsen </t>
  </si>
  <si>
    <t xml:space="preserve">Klaus Andersen </t>
  </si>
  <si>
    <t xml:space="preserve">Martin Lynderup </t>
  </si>
  <si>
    <t xml:space="preserve">Peter Brøndum </t>
  </si>
  <si>
    <t>Esbjerg AM</t>
  </si>
  <si>
    <t>Stoholm IF</t>
  </si>
  <si>
    <t>læng,</t>
  </si>
  <si>
    <t>jury,</t>
  </si>
  <si>
    <t>højde</t>
  </si>
  <si>
    <t>jury,kugle,</t>
  </si>
  <si>
    <t>Aarhus 1900.</t>
  </si>
  <si>
    <t>Aabenraa IG</t>
  </si>
  <si>
    <t>Randers Freja</t>
  </si>
  <si>
    <t>kugle, læng,</t>
  </si>
  <si>
    <t>Haderslev IF</t>
  </si>
  <si>
    <t>Rødding AK</t>
  </si>
  <si>
    <t>Aalborg AM</t>
  </si>
  <si>
    <t>jury,læng,</t>
  </si>
  <si>
    <t>Dybvad IK</t>
  </si>
  <si>
    <t xml:space="preserve">dis, </t>
  </si>
  <si>
    <t>Vejle IF</t>
  </si>
  <si>
    <t>læng, dis,</t>
  </si>
  <si>
    <t>Ringkøbing AM</t>
  </si>
  <si>
    <t>Viborg AM</t>
  </si>
  <si>
    <t>Odense Atletik</t>
  </si>
  <si>
    <t>stang</t>
  </si>
  <si>
    <t>læng,stang,</t>
  </si>
  <si>
    <t>ha,</t>
  </si>
  <si>
    <t>ha/vk  retur</t>
  </si>
  <si>
    <t>vk,ha,</t>
  </si>
  <si>
    <t>SIK81</t>
  </si>
  <si>
    <t>dis,</t>
  </si>
  <si>
    <t>ku.,</t>
  </si>
  <si>
    <t>SAK77.</t>
  </si>
  <si>
    <t>højde,dis</t>
  </si>
  <si>
    <t>ha,ha,dis, tre,</t>
  </si>
  <si>
    <t>ku,stang</t>
  </si>
  <si>
    <t>ha, ha,ku, di, højde</t>
  </si>
  <si>
    <t>Kolding KFUM</t>
  </si>
  <si>
    <t>tre</t>
  </si>
  <si>
    <t>Hvide Sande KFUM</t>
  </si>
  <si>
    <t xml:space="preserve">Hvide Sande KFUM </t>
  </si>
  <si>
    <t>Dommerplejning</t>
  </si>
  <si>
    <t>Dommerforplejning</t>
  </si>
  <si>
    <t>Luna + Caroline</t>
  </si>
  <si>
    <t>Janni  Rasmussen indtil 16.00</t>
  </si>
  <si>
    <t>9.30 - 13.00 Sura</t>
  </si>
  <si>
    <t>Else Marie Aagaard 9 - 13</t>
  </si>
  <si>
    <t>Mette Brøndum 13 - 17.30</t>
  </si>
  <si>
    <t>Luna + Caroline 10 - 14</t>
  </si>
  <si>
    <t>Emma 14 - 18.15</t>
  </si>
  <si>
    <t>13:40                                 P12(8)</t>
  </si>
  <si>
    <t>Karna Bjarup 13.00 - 19.00</t>
  </si>
  <si>
    <t>Finn Andersen RAK</t>
  </si>
  <si>
    <t>John Jensen 13.00 - 17.30</t>
  </si>
  <si>
    <t>Ole Svenningsen SAM</t>
  </si>
  <si>
    <t>Karna Bjarup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</si>
</sst>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4"/>
      <color theme="1"/>
      <name val="Comic Sans MS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omic Sans MS"/>
      <family val="4"/>
    </font>
    <font>
      <sz val="10"/>
      <color theme="1"/>
      <name val="Comic Sans MS"/>
      <family val="4"/>
    </font>
    <font>
      <sz val="10"/>
      <color indexed="8"/>
      <name val="Comic Sans MS"/>
      <family val="4"/>
    </font>
    <font>
      <i/>
      <sz val="10"/>
      <color theme="1"/>
      <name val="Comic Sans MS"/>
      <family val="4"/>
    </font>
    <font>
      <b/>
      <sz val="12"/>
      <color theme="1"/>
      <name val="Comic Sans MS"/>
      <family val="4"/>
    </font>
    <font>
      <i/>
      <sz val="10"/>
      <color theme="5" tint="-0.249977111117893"/>
      <name val="Comic Sans MS"/>
      <family val="4"/>
    </font>
    <font>
      <b/>
      <sz val="10"/>
      <color rgb="FF0070C0"/>
      <name val="Comic Sans MS"/>
      <family val="4"/>
    </font>
    <font>
      <b/>
      <i/>
      <sz val="10"/>
      <color rgb="FF0070C0"/>
      <name val="Comic Sans MS"/>
      <family val="4"/>
    </font>
    <font>
      <sz val="10"/>
      <color rgb="FF7030A0"/>
      <name val="Comic Sans MS"/>
      <family val="2"/>
    </font>
    <font>
      <sz val="10"/>
      <color theme="1"/>
      <name val="Calibri"/>
      <family val="2"/>
      <scheme val="minor"/>
    </font>
    <font>
      <i/>
      <sz val="10"/>
      <color theme="1"/>
      <name val="Comic Sans MS"/>
      <family val="2"/>
    </font>
    <font>
      <i/>
      <sz val="10"/>
      <name val="Comic Sans MS"/>
      <family val="4"/>
    </font>
    <font>
      <sz val="10"/>
      <name val="Comic Sans MS"/>
      <family val="4"/>
    </font>
    <font>
      <sz val="10"/>
      <color rgb="FFFF0000"/>
      <name val="Comic Sans MS"/>
      <family val="4"/>
    </font>
    <font>
      <i/>
      <sz val="8"/>
      <color theme="1"/>
      <name val="Comic Sans MS"/>
      <family val="2"/>
    </font>
    <font>
      <sz val="9"/>
      <color theme="1"/>
      <name val="Comic Sans MS"/>
      <family val="4"/>
    </font>
    <font>
      <sz val="9"/>
      <name val="Comic Sans MS"/>
      <family val="4"/>
    </font>
    <font>
      <b/>
      <sz val="12"/>
      <color indexed="8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sz val="9"/>
      <color indexed="8"/>
      <name val="Comic Sans MS"/>
      <family val="4"/>
    </font>
    <font>
      <sz val="8"/>
      <name val="Comic Sans MS"/>
      <family val="4"/>
    </font>
    <font>
      <b/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8"/>
      <name val="Comic Sans MS"/>
      <family val="4"/>
    </font>
    <font>
      <sz val="10"/>
      <color rgb="FFFF0000"/>
      <name val="Comic Sans MS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22">
    <xf numFmtId="0" fontId="0" fillId="0" borderId="0" xfId="0"/>
    <xf numFmtId="0" fontId="9" fillId="0" borderId="3" xfId="1" applyBorder="1"/>
    <xf numFmtId="0" fontId="9" fillId="0" borderId="4" xfId="1" applyFont="1" applyBorder="1"/>
    <xf numFmtId="0" fontId="9" fillId="0" borderId="4" xfId="1" applyBorder="1"/>
    <xf numFmtId="0" fontId="9" fillId="0" borderId="4" xfId="1" applyFont="1" applyFill="1" applyBorder="1"/>
    <xf numFmtId="0" fontId="9" fillId="0" borderId="6" xfId="1" applyBorder="1" applyAlignment="1">
      <alignment horizontal="left"/>
    </xf>
    <xf numFmtId="9" fontId="9" fillId="0" borderId="6" xfId="1" applyNumberFormat="1" applyBorder="1" applyAlignment="1">
      <alignment horizontal="left"/>
    </xf>
    <xf numFmtId="0" fontId="11" fillId="2" borderId="0" xfId="1" applyFont="1" applyFill="1" applyBorder="1"/>
    <xf numFmtId="0" fontId="10" fillId="2" borderId="2" xfId="1" applyFont="1" applyFill="1" applyBorder="1"/>
    <xf numFmtId="0" fontId="9" fillId="2" borderId="0" xfId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9" fillId="0" borderId="4" xfId="1" applyBorder="1" applyAlignment="1">
      <alignment horizontal="center"/>
    </xf>
    <xf numFmtId="0" fontId="9" fillId="0" borderId="0" xfId="1" applyAlignment="1">
      <alignment horizontal="center"/>
    </xf>
    <xf numFmtId="0" fontId="0" fillId="0" borderId="0" xfId="0" applyAlignment="1">
      <alignment horizontal="center"/>
    </xf>
    <xf numFmtId="0" fontId="9" fillId="2" borderId="0" xfId="1" applyFill="1" applyAlignment="1">
      <alignment horizontal="center"/>
    </xf>
    <xf numFmtId="0" fontId="13" fillId="4" borderId="7" xfId="0" applyFont="1" applyFill="1" applyBorder="1"/>
    <xf numFmtId="0" fontId="9" fillId="0" borderId="9" xfId="1" applyBorder="1"/>
    <xf numFmtId="0" fontId="10" fillId="0" borderId="0" xfId="0" applyFont="1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0" fontId="10" fillId="0" borderId="0" xfId="0" applyFont="1" applyAlignment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 applyBorder="1" applyAlignment="1"/>
    <xf numFmtId="0" fontId="16" fillId="0" borderId="0" xfId="0" applyFont="1" applyAlignment="1"/>
    <xf numFmtId="1" fontId="20" fillId="0" borderId="1" xfId="0" applyNumberFormat="1" applyFont="1" applyBorder="1" applyAlignment="1">
      <alignment horizontal="center"/>
    </xf>
    <xf numFmtId="0" fontId="10" fillId="0" borderId="0" xfId="0" quotePrefix="1" applyFont="1" applyBorder="1" applyAlignment="1"/>
    <xf numFmtId="0" fontId="17" fillId="5" borderId="0" xfId="0" applyFont="1" applyFill="1" applyAlignment="1"/>
    <xf numFmtId="0" fontId="10" fillId="5" borderId="0" xfId="0" applyFont="1" applyFill="1" applyAlignment="1">
      <alignment horizontal="center"/>
    </xf>
    <xf numFmtId="0" fontId="10" fillId="5" borderId="0" xfId="0" applyFont="1" applyFill="1"/>
    <xf numFmtId="0" fontId="0" fillId="5" borderId="0" xfId="0" applyFill="1"/>
    <xf numFmtId="0" fontId="19" fillId="5" borderId="0" xfId="0" applyFont="1" applyFill="1"/>
    <xf numFmtId="0" fontId="0" fillId="5" borderId="0" xfId="0" applyFill="1" applyAlignment="1"/>
    <xf numFmtId="0" fontId="16" fillId="5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Border="1" applyAlignment="1"/>
    <xf numFmtId="0" fontId="21" fillId="0" borderId="0" xfId="0" applyFont="1" applyBorder="1" applyAlignment="1">
      <alignment horizontal="center"/>
    </xf>
    <xf numFmtId="0" fontId="22" fillId="0" borderId="4" xfId="0" applyFont="1" applyBorder="1"/>
    <xf numFmtId="0" fontId="23" fillId="4" borderId="7" xfId="0" applyFont="1" applyFill="1" applyBorder="1"/>
    <xf numFmtId="0" fontId="14" fillId="0" borderId="7" xfId="0" applyFont="1" applyBorder="1"/>
    <xf numFmtId="0" fontId="8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left"/>
    </xf>
    <xf numFmtId="0" fontId="6" fillId="0" borderId="4" xfId="1" applyFont="1" applyBorder="1"/>
    <xf numFmtId="0" fontId="9" fillId="0" borderId="10" xfId="1" applyBorder="1"/>
    <xf numFmtId="9" fontId="6" fillId="0" borderId="6" xfId="1" applyNumberFormat="1" applyFont="1" applyBorder="1" applyAlignment="1">
      <alignment horizontal="left"/>
    </xf>
    <xf numFmtId="0" fontId="9" fillId="0" borderId="0" xfId="1" applyFont="1" applyFill="1" applyBorder="1"/>
    <xf numFmtId="0" fontId="6" fillId="0" borderId="6" xfId="1" applyFont="1" applyBorder="1"/>
    <xf numFmtId="0" fontId="9" fillId="0" borderId="0" xfId="1" applyBorder="1"/>
    <xf numFmtId="0" fontId="6" fillId="0" borderId="4" xfId="1" applyFont="1" applyFill="1" applyBorder="1"/>
    <xf numFmtId="0" fontId="0" fillId="0" borderId="4" xfId="0" applyBorder="1"/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4" xfId="1" applyFont="1" applyFill="1" applyBorder="1"/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8" xfId="0" applyFont="1" applyBorder="1"/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4" fillId="0" borderId="0" xfId="0" applyFont="1" applyBorder="1" applyAlignment="1"/>
    <xf numFmtId="0" fontId="0" fillId="0" borderId="0" xfId="0" applyBorder="1" applyAlignment="1"/>
    <xf numFmtId="0" fontId="5" fillId="0" borderId="0" xfId="1" applyFont="1" applyFill="1" applyBorder="1"/>
    <xf numFmtId="0" fontId="5" fillId="0" borderId="4" xfId="1" applyFont="1" applyBorder="1"/>
    <xf numFmtId="16" fontId="12" fillId="2" borderId="0" xfId="1" applyNumberFormat="1" applyFont="1" applyFill="1" applyBorder="1" applyAlignment="1">
      <alignment horizontal="center"/>
    </xf>
    <xf numFmtId="16" fontId="12" fillId="2" borderId="0" xfId="1" applyNumberFormat="1" applyFont="1" applyFill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0" fillId="0" borderId="8" xfId="0" applyFont="1" applyBorder="1" applyAlignment="1"/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4" xfId="0" applyBorder="1" applyAlignment="1">
      <alignment horizontal="center"/>
    </xf>
    <xf numFmtId="0" fontId="0" fillId="0" borderId="6" xfId="0" applyBorder="1"/>
    <xf numFmtId="9" fontId="5" fillId="0" borderId="6" xfId="1" applyNumberFormat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14" fillId="0" borderId="0" xfId="0" applyFont="1" applyFill="1" applyBorder="1"/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0" fontId="4" fillId="0" borderId="5" xfId="1" applyFont="1" applyBorder="1" applyAlignment="1">
      <alignment horizontal="left"/>
    </xf>
    <xf numFmtId="0" fontId="0" fillId="0" borderId="0" xfId="0" applyFill="1" applyBorder="1" applyAlignment="1"/>
    <xf numFmtId="0" fontId="4" fillId="0" borderId="4" xfId="1" applyFont="1" applyFill="1" applyBorder="1"/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0" fontId="9" fillId="0" borderId="10" xfId="1" applyFont="1" applyBorder="1"/>
    <xf numFmtId="0" fontId="10" fillId="5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31" fillId="0" borderId="0" xfId="0" applyFont="1"/>
    <xf numFmtId="0" fontId="28" fillId="4" borderId="7" xfId="0" applyFont="1" applyFill="1" applyBorder="1" applyAlignment="1">
      <alignment vertical="top" wrapText="1"/>
    </xf>
    <xf numFmtId="0" fontId="23" fillId="0" borderId="0" xfId="0" applyFont="1" applyBorder="1"/>
    <xf numFmtId="0" fontId="25" fillId="0" borderId="22" xfId="0" applyFont="1" applyBorder="1"/>
    <xf numFmtId="0" fontId="25" fillId="0" borderId="23" xfId="0" applyFont="1" applyBorder="1"/>
    <xf numFmtId="0" fontId="25" fillId="0" borderId="24" xfId="0" applyFont="1" applyBorder="1"/>
    <xf numFmtId="0" fontId="23" fillId="0" borderId="0" xfId="0" applyFont="1" applyFill="1" applyBorder="1"/>
    <xf numFmtId="0" fontId="16" fillId="0" borderId="0" xfId="0" applyFont="1" applyBorder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top" wrapText="1"/>
    </xf>
    <xf numFmtId="0" fontId="26" fillId="0" borderId="0" xfId="0" applyFont="1" applyFill="1" applyBorder="1"/>
    <xf numFmtId="0" fontId="0" fillId="0" borderId="0" xfId="0" applyFill="1" applyBorder="1"/>
    <xf numFmtId="0" fontId="28" fillId="0" borderId="25" xfId="0" applyFont="1" applyFill="1" applyBorder="1" applyAlignment="1">
      <alignment wrapText="1"/>
    </xf>
    <xf numFmtId="0" fontId="26" fillId="0" borderId="25" xfId="0" applyFont="1" applyFill="1" applyBorder="1"/>
    <xf numFmtId="0" fontId="25" fillId="0" borderId="0" xfId="0" applyFont="1" applyFill="1" applyBorder="1"/>
    <xf numFmtId="0" fontId="0" fillId="0" borderId="25" xfId="0" applyFill="1" applyBorder="1"/>
    <xf numFmtId="0" fontId="29" fillId="4" borderId="7" xfId="0" applyFont="1" applyFill="1" applyBorder="1" applyAlignment="1">
      <alignment vertical="top" wrapText="1"/>
    </xf>
    <xf numFmtId="0" fontId="25" fillId="0" borderId="25" xfId="0" applyFont="1" applyFill="1" applyBorder="1"/>
    <xf numFmtId="0" fontId="25" fillId="0" borderId="0" xfId="0" applyFont="1" applyBorder="1"/>
    <xf numFmtId="0" fontId="33" fillId="4" borderId="7" xfId="0" applyFont="1" applyFill="1" applyBorder="1"/>
    <xf numFmtId="0" fontId="0" fillId="0" borderId="7" xfId="0" applyBorder="1"/>
    <xf numFmtId="0" fontId="28" fillId="0" borderId="7" xfId="0" applyFont="1" applyBorder="1"/>
    <xf numFmtId="0" fontId="23" fillId="0" borderId="7" xfId="0" applyFont="1" applyBorder="1"/>
    <xf numFmtId="0" fontId="0" fillId="0" borderId="7" xfId="0" applyBorder="1" applyAlignment="1">
      <alignment horizontal="left"/>
    </xf>
    <xf numFmtId="0" fontId="14" fillId="0" borderId="7" xfId="1" applyFont="1" applyBorder="1"/>
    <xf numFmtId="0" fontId="26" fillId="0" borderId="7" xfId="0" applyFont="1" applyBorder="1"/>
    <xf numFmtId="0" fontId="0" fillId="0" borderId="11" xfId="0" applyBorder="1"/>
    <xf numFmtId="0" fontId="23" fillId="0" borderId="11" xfId="0" applyFont="1" applyBorder="1"/>
    <xf numFmtId="0" fontId="27" fillId="0" borderId="11" xfId="0" applyFont="1" applyBorder="1"/>
    <xf numFmtId="0" fontId="14" fillId="4" borderId="7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25" fillId="0" borderId="7" xfId="0" applyFont="1" applyBorder="1"/>
    <xf numFmtId="0" fontId="25" fillId="4" borderId="7" xfId="0" applyFont="1" applyFill="1" applyBorder="1" applyAlignment="1">
      <alignment wrapText="1"/>
    </xf>
    <xf numFmtId="0" fontId="29" fillId="4" borderId="7" xfId="0" applyFont="1" applyFill="1" applyBorder="1" applyAlignment="1">
      <alignment wrapText="1"/>
    </xf>
    <xf numFmtId="0" fontId="24" fillId="4" borderId="7" xfId="0" applyFont="1" applyFill="1" applyBorder="1"/>
    <xf numFmtId="0" fontId="32" fillId="4" borderId="7" xfId="0" applyFont="1" applyFill="1" applyBorder="1" applyAlignment="1">
      <alignment wrapText="1"/>
    </xf>
    <xf numFmtId="0" fontId="14" fillId="0" borderId="25" xfId="0" applyFont="1" applyBorder="1"/>
    <xf numFmtId="0" fontId="0" fillId="0" borderId="25" xfId="0" applyBorder="1"/>
    <xf numFmtId="0" fontId="29" fillId="0" borderId="0" xfId="0" applyFont="1" applyFill="1" applyBorder="1" applyAlignment="1">
      <alignment wrapText="1"/>
    </xf>
    <xf numFmtId="0" fontId="13" fillId="9" borderId="0" xfId="0" applyFont="1" applyFill="1" applyBorder="1" applyAlignment="1">
      <alignment horizontal="center"/>
    </xf>
    <xf numFmtId="0" fontId="13" fillId="9" borderId="0" xfId="0" applyFont="1" applyFill="1" applyBorder="1" applyAlignment="1"/>
    <xf numFmtId="0" fontId="13" fillId="3" borderId="26" xfId="0" applyFont="1" applyFill="1" applyBorder="1" applyAlignment="1"/>
    <xf numFmtId="0" fontId="23" fillId="4" borderId="28" xfId="0" applyFont="1" applyFill="1" applyBorder="1"/>
    <xf numFmtId="0" fontId="34" fillId="0" borderId="0" xfId="0" applyFont="1" applyBorder="1" applyAlignment="1">
      <alignment vertical="center" wrapText="1"/>
    </xf>
    <xf numFmtId="0" fontId="25" fillId="0" borderId="29" xfId="0" applyFont="1" applyBorder="1"/>
    <xf numFmtId="0" fontId="25" fillId="0" borderId="28" xfId="0" applyFont="1" applyBorder="1"/>
    <xf numFmtId="0" fontId="25" fillId="0" borderId="27" xfId="0" applyFont="1" applyBorder="1"/>
    <xf numFmtId="0" fontId="0" fillId="4" borderId="30" xfId="0" applyFill="1" applyBorder="1"/>
    <xf numFmtId="0" fontId="0" fillId="4" borderId="31" xfId="0" applyFill="1" applyBorder="1"/>
    <xf numFmtId="0" fontId="16" fillId="0" borderId="0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/>
    <xf numFmtId="0" fontId="0" fillId="0" borderId="32" xfId="0" applyBorder="1"/>
    <xf numFmtId="0" fontId="0" fillId="0" borderId="28" xfId="0" applyBorder="1"/>
    <xf numFmtId="0" fontId="10" fillId="0" borderId="32" xfId="0" applyFont="1" applyBorder="1"/>
    <xf numFmtId="0" fontId="14" fillId="0" borderId="32" xfId="0" applyFont="1" applyBorder="1"/>
    <xf numFmtId="0" fontId="23" fillId="0" borderId="29" xfId="0" applyFont="1" applyBorder="1"/>
    <xf numFmtId="0" fontId="29" fillId="0" borderId="25" xfId="0" applyFont="1" applyFill="1" applyBorder="1" applyAlignment="1">
      <alignment wrapText="1"/>
    </xf>
    <xf numFmtId="0" fontId="25" fillId="0" borderId="32" xfId="0" applyFont="1" applyBorder="1"/>
    <xf numFmtId="0" fontId="10" fillId="4" borderId="7" xfId="0" applyFont="1" applyFill="1" applyBorder="1" applyAlignment="1">
      <alignment wrapText="1"/>
    </xf>
    <xf numFmtId="0" fontId="25" fillId="0" borderId="1" xfId="0" applyFont="1" applyBorder="1"/>
    <xf numFmtId="0" fontId="36" fillId="4" borderId="7" xfId="0" applyFont="1" applyFill="1" applyBorder="1" applyAlignment="1">
      <alignment horizontal="right" vertical="top" wrapText="1"/>
    </xf>
    <xf numFmtId="0" fontId="25" fillId="0" borderId="32" xfId="0" applyFont="1" applyFill="1" applyBorder="1"/>
    <xf numFmtId="0" fontId="25" fillId="0" borderId="7" xfId="0" applyFont="1" applyBorder="1" applyAlignment="1">
      <alignment wrapText="1"/>
    </xf>
    <xf numFmtId="0" fontId="14" fillId="2" borderId="7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25" fillId="2" borderId="7" xfId="0" applyFont="1" applyFill="1" applyBorder="1"/>
    <xf numFmtId="0" fontId="13" fillId="3" borderId="33" xfId="0" applyFont="1" applyFill="1" applyBorder="1" applyAlignment="1"/>
    <xf numFmtId="0" fontId="13" fillId="3" borderId="34" xfId="0" applyFont="1" applyFill="1" applyBorder="1" applyAlignment="1"/>
    <xf numFmtId="0" fontId="13" fillId="3" borderId="35" xfId="0" applyFont="1" applyFill="1" applyBorder="1" applyAlignment="1"/>
    <xf numFmtId="0" fontId="0" fillId="0" borderId="29" xfId="0" applyBorder="1"/>
    <xf numFmtId="0" fontId="27" fillId="0" borderId="29" xfId="0" applyFont="1" applyBorder="1"/>
    <xf numFmtId="0" fontId="24" fillId="4" borderId="12" xfId="0" applyFont="1" applyFill="1" applyBorder="1"/>
    <xf numFmtId="0" fontId="0" fillId="0" borderId="29" xfId="0" applyFill="1" applyBorder="1"/>
    <xf numFmtId="0" fontId="23" fillId="0" borderId="29" xfId="0" applyFont="1" applyFill="1" applyBorder="1"/>
    <xf numFmtId="0" fontId="27" fillId="0" borderId="29" xfId="0" applyFont="1" applyFill="1" applyBorder="1"/>
    <xf numFmtId="0" fontId="27" fillId="0" borderId="0" xfId="0" applyFont="1" applyFill="1" applyBorder="1"/>
    <xf numFmtId="0" fontId="0" fillId="0" borderId="1" xfId="0" applyFill="1" applyBorder="1"/>
    <xf numFmtId="0" fontId="14" fillId="0" borderId="1" xfId="0" applyFont="1" applyFill="1" applyBorder="1"/>
    <xf numFmtId="0" fontId="38" fillId="0" borderId="11" xfId="0" applyFont="1" applyBorder="1"/>
    <xf numFmtId="0" fontId="38" fillId="0" borderId="7" xfId="0" applyFont="1" applyBorder="1"/>
    <xf numFmtId="0" fontId="23" fillId="0" borderId="28" xfId="0" applyFont="1" applyBorder="1"/>
    <xf numFmtId="0" fontId="27" fillId="0" borderId="28" xfId="0" applyFont="1" applyBorder="1"/>
    <xf numFmtId="0" fontId="16" fillId="5" borderId="0" xfId="0" applyFont="1" applyFill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7" fillId="0" borderId="0" xfId="0" applyFont="1" applyBorder="1"/>
    <xf numFmtId="0" fontId="0" fillId="0" borderId="36" xfId="0" applyBorder="1"/>
    <xf numFmtId="0" fontId="29" fillId="4" borderId="31" xfId="0" applyFont="1" applyFill="1" applyBorder="1" applyAlignment="1">
      <alignment vertical="top" wrapText="1"/>
    </xf>
    <xf numFmtId="0" fontId="25" fillId="0" borderId="31" xfId="0" applyFont="1" applyBorder="1"/>
    <xf numFmtId="0" fontId="0" fillId="0" borderId="7" xfId="0" applyFont="1" applyBorder="1"/>
    <xf numFmtId="0" fontId="34" fillId="3" borderId="11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left"/>
    </xf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left"/>
    </xf>
    <xf numFmtId="0" fontId="37" fillId="3" borderId="1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40" zoomScaleNormal="100" workbookViewId="0">
      <selection activeCell="G55" sqref="G55"/>
    </sheetView>
  </sheetViews>
  <sheetFormatPr defaultRowHeight="15" x14ac:dyDescent="0.3"/>
  <cols>
    <col min="1" max="1" width="10.5" customWidth="1"/>
    <col min="2" max="4" width="19.625" customWidth="1"/>
    <col min="5" max="5" width="20.625" hidden="1" customWidth="1"/>
    <col min="6" max="6" width="20.625" customWidth="1"/>
    <col min="7" max="9" width="19.625" customWidth="1"/>
    <col min="10" max="10" width="20.875" bestFit="1" customWidth="1"/>
  </cols>
  <sheetData>
    <row r="1" spans="1:12" s="117" customFormat="1" ht="37.5" customHeight="1" thickTop="1" thickBot="1" x14ac:dyDescent="0.45">
      <c r="A1" s="212" t="s">
        <v>313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2" ht="17.25" thickTop="1" x14ac:dyDescent="0.35">
      <c r="A2" s="158" t="s">
        <v>238</v>
      </c>
      <c r="B2" s="158"/>
      <c r="C2" s="158"/>
      <c r="D2" s="216" t="s">
        <v>423</v>
      </c>
      <c r="E2" s="217"/>
      <c r="F2" s="218"/>
      <c r="G2" s="215" t="s">
        <v>343</v>
      </c>
      <c r="H2" s="215"/>
      <c r="I2" s="215"/>
      <c r="J2" s="215"/>
    </row>
    <row r="3" spans="1:12" ht="16.5" x14ac:dyDescent="0.35">
      <c r="A3" s="156"/>
      <c r="B3" s="156"/>
      <c r="C3" s="156"/>
      <c r="D3" s="156"/>
      <c r="E3" s="157"/>
      <c r="F3" s="157"/>
      <c r="G3" s="156"/>
      <c r="H3" s="156"/>
      <c r="I3" s="156"/>
      <c r="J3" s="156"/>
    </row>
    <row r="4" spans="1:12" ht="16.5" x14ac:dyDescent="0.35">
      <c r="A4" s="16" t="s">
        <v>169</v>
      </c>
      <c r="B4" s="136" t="s">
        <v>347</v>
      </c>
      <c r="C4" s="136" t="s">
        <v>348</v>
      </c>
      <c r="D4" s="136" t="s">
        <v>349</v>
      </c>
      <c r="E4" s="136" t="s">
        <v>346</v>
      </c>
      <c r="F4" s="136" t="s">
        <v>410</v>
      </c>
      <c r="G4" s="136" t="s">
        <v>411</v>
      </c>
      <c r="I4" s="164"/>
      <c r="J4" s="165"/>
    </row>
    <row r="5" spans="1:12" x14ac:dyDescent="0.3">
      <c r="A5" s="183" t="s">
        <v>185</v>
      </c>
      <c r="B5" s="137" t="s">
        <v>119</v>
      </c>
      <c r="C5" s="47" t="s">
        <v>119</v>
      </c>
      <c r="D5" s="138" t="s">
        <v>119</v>
      </c>
      <c r="E5" s="139"/>
      <c r="F5" s="47" t="s">
        <v>119</v>
      </c>
      <c r="G5" s="137" t="s">
        <v>119</v>
      </c>
      <c r="I5" s="182" t="s">
        <v>184</v>
      </c>
      <c r="J5" s="47" t="s">
        <v>396</v>
      </c>
      <c r="K5" s="153"/>
      <c r="L5" s="21"/>
    </row>
    <row r="6" spans="1:12" x14ac:dyDescent="0.3">
      <c r="A6" s="183" t="s">
        <v>302</v>
      </c>
      <c r="B6" s="140" t="s">
        <v>125</v>
      </c>
      <c r="C6" s="140" t="s">
        <v>125</v>
      </c>
      <c r="D6" s="140" t="s">
        <v>125</v>
      </c>
      <c r="E6" s="139"/>
      <c r="F6" s="140" t="s">
        <v>125</v>
      </c>
      <c r="G6" s="140" t="s">
        <v>125</v>
      </c>
      <c r="I6" s="182" t="s">
        <v>184</v>
      </c>
      <c r="J6" s="47" t="s">
        <v>397</v>
      </c>
      <c r="K6" s="153"/>
      <c r="L6" s="21"/>
    </row>
    <row r="7" spans="1:12" x14ac:dyDescent="0.3">
      <c r="A7" s="183" t="s">
        <v>344</v>
      </c>
      <c r="B7" s="137" t="s">
        <v>257</v>
      </c>
      <c r="C7" s="47" t="s">
        <v>257</v>
      </c>
      <c r="D7" s="47" t="s">
        <v>257</v>
      </c>
      <c r="E7" s="139"/>
      <c r="F7" s="47" t="s">
        <v>257</v>
      </c>
      <c r="G7" s="47" t="s">
        <v>257</v>
      </c>
      <c r="I7" s="182" t="s">
        <v>184</v>
      </c>
      <c r="J7" s="47" t="s">
        <v>415</v>
      </c>
      <c r="K7" s="153"/>
      <c r="L7" s="21"/>
    </row>
    <row r="8" spans="1:12" x14ac:dyDescent="0.3">
      <c r="A8" s="183" t="s">
        <v>345</v>
      </c>
      <c r="B8" s="137" t="s">
        <v>390</v>
      </c>
      <c r="C8" s="47" t="s">
        <v>390</v>
      </c>
      <c r="D8" s="47" t="s">
        <v>390</v>
      </c>
      <c r="E8" s="139"/>
      <c r="F8" s="47" t="s">
        <v>17</v>
      </c>
      <c r="G8" s="137" t="s">
        <v>17</v>
      </c>
      <c r="I8" s="182" t="s">
        <v>182</v>
      </c>
      <c r="J8" s="47" t="s">
        <v>183</v>
      </c>
      <c r="K8" s="153"/>
      <c r="L8" s="21"/>
    </row>
    <row r="9" spans="1:12" x14ac:dyDescent="0.3">
      <c r="A9" s="183" t="s">
        <v>316</v>
      </c>
      <c r="B9" s="137" t="s">
        <v>419</v>
      </c>
      <c r="C9" s="47" t="s">
        <v>420</v>
      </c>
      <c r="D9" s="47" t="s">
        <v>418</v>
      </c>
      <c r="E9" s="47" t="s">
        <v>418</v>
      </c>
      <c r="F9" s="47" t="s">
        <v>418</v>
      </c>
      <c r="G9" s="183" t="s">
        <v>409</v>
      </c>
      <c r="I9" s="182" t="s">
        <v>175</v>
      </c>
      <c r="J9" s="47" t="s">
        <v>399</v>
      </c>
      <c r="K9" s="154"/>
      <c r="L9" s="21"/>
    </row>
    <row r="10" spans="1:12" x14ac:dyDescent="0.3">
      <c r="A10" s="183" t="s">
        <v>316</v>
      </c>
      <c r="B10" s="137"/>
      <c r="C10" s="47"/>
      <c r="D10" s="142"/>
      <c r="E10" s="139"/>
      <c r="G10" s="199" t="s">
        <v>412</v>
      </c>
      <c r="I10" s="182" t="s">
        <v>175</v>
      </c>
      <c r="J10" s="197" t="s">
        <v>438</v>
      </c>
    </row>
    <row r="11" spans="1:12" x14ac:dyDescent="0.3">
      <c r="A11" s="183" t="s">
        <v>316</v>
      </c>
      <c r="B11" s="137"/>
      <c r="C11" s="47"/>
      <c r="D11" s="142"/>
      <c r="E11" s="142"/>
      <c r="F11" s="142"/>
      <c r="G11" s="199" t="s">
        <v>413</v>
      </c>
      <c r="I11" s="182" t="s">
        <v>175</v>
      </c>
      <c r="J11" s="197" t="s">
        <v>439</v>
      </c>
    </row>
    <row r="12" spans="1:12" ht="18.600000000000001" customHeight="1" x14ac:dyDescent="0.3">
      <c r="A12" s="183" t="s">
        <v>316</v>
      </c>
      <c r="B12" s="143"/>
      <c r="C12" s="144"/>
      <c r="D12" s="145"/>
      <c r="E12" s="145"/>
      <c r="F12" s="145"/>
      <c r="G12" s="198" t="s">
        <v>414</v>
      </c>
      <c r="I12" s="182" t="s">
        <v>351</v>
      </c>
      <c r="J12" s="47" t="s">
        <v>398</v>
      </c>
    </row>
    <row r="13" spans="1:12" ht="18.600000000000001" customHeight="1" x14ac:dyDescent="0.3">
      <c r="A13" s="189"/>
      <c r="B13" s="189"/>
      <c r="C13" s="174"/>
      <c r="D13" s="190"/>
      <c r="E13" s="174"/>
      <c r="F13" s="174"/>
      <c r="G13" s="189"/>
      <c r="H13" s="21"/>
      <c r="I13" s="182" t="s">
        <v>351</v>
      </c>
      <c r="J13" s="47" t="s">
        <v>440</v>
      </c>
    </row>
    <row r="14" spans="1:12" ht="18.600000000000001" customHeight="1" x14ac:dyDescent="0.3">
      <c r="A14" s="21"/>
      <c r="B14" s="21"/>
      <c r="C14" s="119"/>
      <c r="D14" s="205"/>
      <c r="E14" s="119"/>
      <c r="F14" s="119"/>
      <c r="G14" s="21"/>
      <c r="H14" s="206"/>
      <c r="I14" s="182" t="s">
        <v>351</v>
      </c>
      <c r="J14" s="148" t="s">
        <v>495</v>
      </c>
    </row>
    <row r="15" spans="1:12" ht="18.600000000000001" customHeight="1" x14ac:dyDescent="0.35">
      <c r="A15" s="171"/>
      <c r="B15" s="171"/>
      <c r="C15" s="200"/>
      <c r="D15" s="201"/>
      <c r="E15" s="200"/>
      <c r="F15" s="200"/>
      <c r="G15" s="171"/>
      <c r="H15" s="171"/>
      <c r="I15" s="172"/>
      <c r="J15" s="173"/>
    </row>
    <row r="16" spans="1:12" ht="28.5" x14ac:dyDescent="0.3">
      <c r="A16" s="149" t="s">
        <v>350</v>
      </c>
      <c r="B16" s="133" t="s">
        <v>400</v>
      </c>
      <c r="C16" s="150" t="s">
        <v>401</v>
      </c>
      <c r="D16" s="150" t="s">
        <v>402</v>
      </c>
      <c r="E16" s="151"/>
      <c r="F16" s="150" t="s">
        <v>403</v>
      </c>
      <c r="G16" s="150" t="s">
        <v>404</v>
      </c>
      <c r="H16" s="150" t="s">
        <v>405</v>
      </c>
      <c r="I16" s="150" t="s">
        <v>406</v>
      </c>
      <c r="J16" s="133" t="s">
        <v>407</v>
      </c>
    </row>
    <row r="17" spans="1:10" x14ac:dyDescent="0.3">
      <c r="A17" s="185" t="s">
        <v>168</v>
      </c>
      <c r="B17" s="148" t="s">
        <v>130</v>
      </c>
      <c r="C17" s="148" t="s">
        <v>130</v>
      </c>
      <c r="D17" s="148" t="s">
        <v>59</v>
      </c>
      <c r="E17" s="148"/>
      <c r="F17" s="148" t="s">
        <v>59</v>
      </c>
      <c r="G17" s="148" t="s">
        <v>130</v>
      </c>
      <c r="H17" s="148" t="s">
        <v>59</v>
      </c>
      <c r="I17" s="148" t="s">
        <v>330</v>
      </c>
      <c r="J17" s="148" t="s">
        <v>59</v>
      </c>
    </row>
    <row r="18" spans="1:10" x14ac:dyDescent="0.3">
      <c r="A18" s="185" t="s">
        <v>314</v>
      </c>
      <c r="B18" s="148" t="s">
        <v>443</v>
      </c>
      <c r="C18" s="148" t="s">
        <v>443</v>
      </c>
      <c r="D18" s="148" t="s">
        <v>178</v>
      </c>
      <c r="E18" s="148" t="s">
        <v>178</v>
      </c>
      <c r="F18" s="148" t="s">
        <v>178</v>
      </c>
      <c r="G18" s="148" t="s">
        <v>443</v>
      </c>
      <c r="H18" s="148" t="s">
        <v>178</v>
      </c>
      <c r="I18" s="148" t="s">
        <v>229</v>
      </c>
      <c r="J18" s="148" t="s">
        <v>178</v>
      </c>
    </row>
    <row r="19" spans="1:10" x14ac:dyDescent="0.3">
      <c r="A19" s="185" t="s">
        <v>315</v>
      </c>
      <c r="B19" s="148" t="s">
        <v>431</v>
      </c>
      <c r="C19" s="148" t="s">
        <v>431</v>
      </c>
      <c r="D19" s="148" t="s">
        <v>417</v>
      </c>
      <c r="E19" s="148"/>
      <c r="F19" s="148" t="s">
        <v>417</v>
      </c>
      <c r="G19" s="148" t="s">
        <v>431</v>
      </c>
      <c r="H19" s="148" t="s">
        <v>417</v>
      </c>
      <c r="I19" s="142" t="s">
        <v>214</v>
      </c>
      <c r="J19" s="148" t="s">
        <v>417</v>
      </c>
    </row>
    <row r="20" spans="1:10" x14ac:dyDescent="0.3">
      <c r="A20" s="185" t="s">
        <v>314</v>
      </c>
      <c r="B20" s="142" t="s">
        <v>216</v>
      </c>
      <c r="C20" s="142" t="s">
        <v>216</v>
      </c>
      <c r="D20" s="142" t="s">
        <v>454</v>
      </c>
      <c r="E20" s="142"/>
      <c r="F20" s="142" t="s">
        <v>305</v>
      </c>
      <c r="G20" s="142" t="s">
        <v>483</v>
      </c>
      <c r="H20" s="142" t="s">
        <v>305</v>
      </c>
      <c r="I20" s="142" t="s">
        <v>457</v>
      </c>
      <c r="J20" s="142" t="s">
        <v>459</v>
      </c>
    </row>
    <row r="21" spans="1:10" x14ac:dyDescent="0.3">
      <c r="A21" s="185" t="s">
        <v>315</v>
      </c>
      <c r="B21" s="142" t="s">
        <v>311</v>
      </c>
      <c r="C21" s="142" t="s">
        <v>311</v>
      </c>
      <c r="D21" s="142" t="s">
        <v>455</v>
      </c>
      <c r="E21" s="142" t="s">
        <v>455</v>
      </c>
      <c r="F21" s="142" t="s">
        <v>455</v>
      </c>
      <c r="G21" s="142" t="s">
        <v>208</v>
      </c>
      <c r="H21" s="142" t="s">
        <v>455</v>
      </c>
      <c r="I21" s="142" t="s">
        <v>458</v>
      </c>
      <c r="J21" s="142" t="s">
        <v>455</v>
      </c>
    </row>
    <row r="22" spans="1:10" x14ac:dyDescent="0.3">
      <c r="A22" s="176"/>
      <c r="B22" s="176"/>
      <c r="C22" s="176"/>
      <c r="D22" s="176"/>
      <c r="E22" s="162"/>
      <c r="F22" s="163"/>
      <c r="G22" s="135"/>
      <c r="H22" s="135"/>
      <c r="I22" s="135"/>
      <c r="J22" s="135"/>
    </row>
    <row r="23" spans="1:10" ht="28.5" x14ac:dyDescent="0.3">
      <c r="A23" s="152" t="s">
        <v>317</v>
      </c>
      <c r="B23" s="118" t="s">
        <v>318</v>
      </c>
      <c r="C23" s="147" t="s">
        <v>319</v>
      </c>
      <c r="D23" s="147" t="s">
        <v>320</v>
      </c>
      <c r="E23" s="159"/>
      <c r="F23" s="129"/>
      <c r="G23" s="125"/>
      <c r="H23" s="125"/>
      <c r="I23" s="125"/>
      <c r="J23" s="126"/>
    </row>
    <row r="24" spans="1:10" x14ac:dyDescent="0.3">
      <c r="A24" s="183" t="s">
        <v>168</v>
      </c>
      <c r="B24" s="142" t="s">
        <v>394</v>
      </c>
      <c r="C24" s="142" t="s">
        <v>394</v>
      </c>
      <c r="D24" s="142" t="s">
        <v>394</v>
      </c>
      <c r="E24" s="120"/>
      <c r="F24" s="134"/>
      <c r="G24" s="127"/>
      <c r="H24" s="127"/>
      <c r="I24" s="127"/>
      <c r="J24" s="127"/>
    </row>
    <row r="25" spans="1:10" x14ac:dyDescent="0.3">
      <c r="A25" s="183" t="s">
        <v>316</v>
      </c>
      <c r="B25" s="137" t="s">
        <v>26</v>
      </c>
      <c r="C25" s="137" t="s">
        <v>26</v>
      </c>
      <c r="D25" s="137" t="s">
        <v>26</v>
      </c>
      <c r="E25" s="121"/>
      <c r="F25" s="134"/>
      <c r="G25" s="128"/>
      <c r="H25" s="128"/>
      <c r="I25" s="128"/>
      <c r="J25" s="128"/>
    </row>
    <row r="26" spans="1:10" x14ac:dyDescent="0.3">
      <c r="A26" s="183" t="s">
        <v>316</v>
      </c>
      <c r="B26" s="137" t="s">
        <v>242</v>
      </c>
      <c r="C26" s="137" t="s">
        <v>142</v>
      </c>
      <c r="D26" s="137" t="s">
        <v>142</v>
      </c>
      <c r="E26" s="122"/>
      <c r="F26" s="134"/>
      <c r="G26" s="128"/>
      <c r="H26" s="128"/>
      <c r="I26" s="128"/>
      <c r="J26" s="128"/>
    </row>
    <row r="27" spans="1:10" x14ac:dyDescent="0.3">
      <c r="A27" s="170"/>
      <c r="B27" s="170"/>
      <c r="C27" s="170"/>
      <c r="D27" s="21"/>
      <c r="E27" s="135"/>
      <c r="F27" s="131"/>
      <c r="G27" s="128"/>
      <c r="H27" s="128"/>
      <c r="I27" s="128"/>
      <c r="J27" s="128"/>
    </row>
    <row r="28" spans="1:10" ht="28.5" x14ac:dyDescent="0.3">
      <c r="A28" s="146" t="s">
        <v>321</v>
      </c>
      <c r="B28" s="118" t="s">
        <v>322</v>
      </c>
      <c r="C28" s="147" t="s">
        <v>323</v>
      </c>
      <c r="D28" s="129"/>
      <c r="E28" s="123"/>
      <c r="F28" s="125"/>
      <c r="G28" s="125"/>
      <c r="H28" s="125"/>
      <c r="I28" s="125"/>
      <c r="J28" s="126"/>
    </row>
    <row r="29" spans="1:10" x14ac:dyDescent="0.3">
      <c r="A29" s="183" t="s">
        <v>168</v>
      </c>
      <c r="B29" s="148" t="s">
        <v>444</v>
      </c>
      <c r="C29" s="148" t="s">
        <v>444</v>
      </c>
      <c r="D29" s="130"/>
      <c r="E29" s="131"/>
      <c r="F29" s="131"/>
      <c r="G29" s="127"/>
      <c r="H29" s="127"/>
      <c r="I29" s="127"/>
      <c r="J29" s="127"/>
    </row>
    <row r="30" spans="1:10" x14ac:dyDescent="0.3">
      <c r="A30" s="183" t="s">
        <v>316</v>
      </c>
      <c r="B30" s="137" t="s">
        <v>419</v>
      </c>
      <c r="C30" s="137" t="s">
        <v>419</v>
      </c>
      <c r="D30" s="132"/>
      <c r="E30" s="131"/>
      <c r="F30" s="131"/>
      <c r="G30" s="128"/>
      <c r="H30" s="128"/>
      <c r="I30" s="128"/>
      <c r="J30" s="128"/>
    </row>
    <row r="31" spans="1:10" x14ac:dyDescent="0.3">
      <c r="A31" s="184" t="s">
        <v>316</v>
      </c>
      <c r="B31" s="198" t="s">
        <v>200</v>
      </c>
      <c r="C31" s="198" t="s">
        <v>455</v>
      </c>
      <c r="D31" s="132"/>
      <c r="E31" s="131"/>
      <c r="F31" s="131"/>
      <c r="G31" s="128"/>
      <c r="H31" s="128"/>
      <c r="I31" s="128"/>
      <c r="J31" s="128"/>
    </row>
    <row r="32" spans="1:10" x14ac:dyDescent="0.3">
      <c r="A32" s="170"/>
      <c r="B32" s="170"/>
      <c r="C32" s="170"/>
      <c r="D32" s="128"/>
      <c r="E32" s="131"/>
      <c r="F32" s="131"/>
      <c r="G32" s="128"/>
      <c r="H32" s="128"/>
      <c r="I32" s="128"/>
      <c r="J32" s="128"/>
    </row>
    <row r="33" spans="1:10" ht="28.5" x14ac:dyDescent="0.3">
      <c r="A33" s="146" t="s">
        <v>324</v>
      </c>
      <c r="B33" s="118" t="s">
        <v>336</v>
      </c>
      <c r="C33" s="147" t="s">
        <v>337</v>
      </c>
      <c r="D33" s="147" t="s">
        <v>338</v>
      </c>
      <c r="E33" s="46"/>
      <c r="F33" s="147" t="s">
        <v>339</v>
      </c>
      <c r="G33" s="147" t="s">
        <v>340</v>
      </c>
      <c r="H33" s="125"/>
      <c r="I33" s="125"/>
      <c r="J33" s="126"/>
    </row>
    <row r="34" spans="1:10" x14ac:dyDescent="0.3">
      <c r="A34" s="137" t="s">
        <v>168</v>
      </c>
      <c r="B34" s="148" t="s">
        <v>445</v>
      </c>
      <c r="C34" s="148" t="s">
        <v>445</v>
      </c>
      <c r="D34" s="148" t="s">
        <v>445</v>
      </c>
      <c r="E34" s="148" t="s">
        <v>445</v>
      </c>
      <c r="F34" s="148" t="s">
        <v>445</v>
      </c>
      <c r="G34" s="148" t="s">
        <v>445</v>
      </c>
      <c r="H34" s="131"/>
      <c r="I34" s="131"/>
      <c r="J34" s="131"/>
    </row>
    <row r="35" spans="1:10" x14ac:dyDescent="0.3">
      <c r="A35" s="137" t="s">
        <v>314</v>
      </c>
      <c r="B35" s="148" t="s">
        <v>241</v>
      </c>
      <c r="C35" s="148" t="s">
        <v>241</v>
      </c>
      <c r="D35" s="148" t="s">
        <v>241</v>
      </c>
      <c r="E35" s="148" t="s">
        <v>241</v>
      </c>
      <c r="F35" s="148" t="s">
        <v>241</v>
      </c>
      <c r="G35" s="148" t="s">
        <v>241</v>
      </c>
      <c r="H35" s="131"/>
      <c r="I35" s="131"/>
      <c r="J35" s="131"/>
    </row>
    <row r="36" spans="1:10" x14ac:dyDescent="0.3">
      <c r="A36" s="137" t="s">
        <v>326</v>
      </c>
      <c r="B36" s="148" t="s">
        <v>446</v>
      </c>
      <c r="C36" s="148" t="s">
        <v>446</v>
      </c>
      <c r="D36" s="148" t="s">
        <v>446</v>
      </c>
      <c r="E36" s="148" t="s">
        <v>446</v>
      </c>
      <c r="F36" s="148" t="s">
        <v>446</v>
      </c>
      <c r="G36" s="148" t="s">
        <v>446</v>
      </c>
      <c r="H36" s="131"/>
      <c r="I36" s="131"/>
      <c r="J36" s="131"/>
    </row>
    <row r="37" spans="1:10" x14ac:dyDescent="0.3">
      <c r="A37" s="137" t="s">
        <v>314</v>
      </c>
      <c r="B37" s="142" t="s">
        <v>447</v>
      </c>
      <c r="C37" s="142" t="s">
        <v>447</v>
      </c>
      <c r="D37" s="142" t="s">
        <v>466</v>
      </c>
      <c r="E37" s="142" t="s">
        <v>466</v>
      </c>
      <c r="F37" s="142" t="s">
        <v>466</v>
      </c>
      <c r="G37" s="142" t="s">
        <v>466</v>
      </c>
      <c r="H37" s="131"/>
      <c r="I37" s="131"/>
      <c r="J37" s="131"/>
    </row>
    <row r="38" spans="1:10" x14ac:dyDescent="0.3">
      <c r="A38" s="137" t="s">
        <v>328</v>
      </c>
      <c r="B38" s="142" t="s">
        <v>448</v>
      </c>
      <c r="C38" s="142" t="s">
        <v>448</v>
      </c>
      <c r="D38" s="142" t="s">
        <v>467</v>
      </c>
      <c r="E38" s="142" t="s">
        <v>467</v>
      </c>
      <c r="F38" s="142" t="s">
        <v>467</v>
      </c>
      <c r="G38" s="142" t="s">
        <v>467</v>
      </c>
      <c r="H38" s="131"/>
      <c r="I38" s="131"/>
      <c r="J38" s="131"/>
    </row>
    <row r="39" spans="1:10" x14ac:dyDescent="0.3">
      <c r="A39" s="170"/>
      <c r="B39" s="176"/>
      <c r="C39" s="176"/>
      <c r="D39" s="176"/>
      <c r="E39" s="176"/>
      <c r="F39" s="176"/>
      <c r="G39" s="135"/>
      <c r="H39" s="131"/>
      <c r="I39" s="131"/>
      <c r="J39" s="131"/>
    </row>
    <row r="40" spans="1:10" ht="28.5" x14ac:dyDescent="0.3">
      <c r="A40" s="146" t="s">
        <v>331</v>
      </c>
      <c r="B40" s="118" t="s">
        <v>332</v>
      </c>
      <c r="C40" s="147" t="s">
        <v>333</v>
      </c>
      <c r="D40" s="147" t="s">
        <v>334</v>
      </c>
      <c r="E40" s="46"/>
      <c r="F40" s="147" t="s">
        <v>335</v>
      </c>
      <c r="G40" s="125"/>
      <c r="H40" s="125"/>
      <c r="I40" s="125"/>
      <c r="J40" s="126"/>
    </row>
    <row r="41" spans="1:10" x14ac:dyDescent="0.3">
      <c r="A41" s="183" t="s">
        <v>168</v>
      </c>
      <c r="B41" s="148" t="s">
        <v>228</v>
      </c>
      <c r="C41" s="148" t="s">
        <v>228</v>
      </c>
      <c r="D41" s="148" t="s">
        <v>228</v>
      </c>
      <c r="E41" s="148" t="s">
        <v>228</v>
      </c>
      <c r="F41" s="148" t="s">
        <v>228</v>
      </c>
      <c r="G41" s="131"/>
      <c r="H41" s="131"/>
      <c r="I41" s="131"/>
      <c r="J41" s="131"/>
    </row>
    <row r="42" spans="1:10" x14ac:dyDescent="0.3">
      <c r="A42" s="183" t="s">
        <v>314</v>
      </c>
      <c r="B42" s="148" t="s">
        <v>229</v>
      </c>
      <c r="C42" s="148" t="s">
        <v>229</v>
      </c>
      <c r="D42" s="148" t="s">
        <v>229</v>
      </c>
      <c r="E42" s="148" t="s">
        <v>229</v>
      </c>
      <c r="F42" s="148" t="s">
        <v>229</v>
      </c>
      <c r="G42" s="131"/>
      <c r="H42" s="131"/>
      <c r="I42" s="131"/>
      <c r="J42" s="131"/>
    </row>
    <row r="43" spans="1:10" x14ac:dyDescent="0.3">
      <c r="A43" s="183" t="s">
        <v>326</v>
      </c>
      <c r="B43" s="148" t="s">
        <v>421</v>
      </c>
      <c r="C43" s="148" t="s">
        <v>421</v>
      </c>
      <c r="D43" s="148" t="s">
        <v>421</v>
      </c>
      <c r="E43" s="148"/>
      <c r="F43" s="148" t="s">
        <v>421</v>
      </c>
      <c r="G43" s="131"/>
      <c r="H43" s="131"/>
      <c r="I43" s="131"/>
      <c r="J43" s="131"/>
    </row>
    <row r="44" spans="1:10" x14ac:dyDescent="0.3">
      <c r="A44" s="183" t="s">
        <v>314</v>
      </c>
      <c r="B44" s="142" t="s">
        <v>484</v>
      </c>
      <c r="C44" s="142" t="s">
        <v>306</v>
      </c>
      <c r="D44" s="142" t="s">
        <v>454</v>
      </c>
      <c r="E44" s="142" t="s">
        <v>454</v>
      </c>
      <c r="F44" s="142" t="s">
        <v>454</v>
      </c>
      <c r="G44" s="131"/>
      <c r="H44" s="131"/>
      <c r="I44" s="131"/>
      <c r="J44" s="131"/>
    </row>
    <row r="45" spans="1:10" x14ac:dyDescent="0.3">
      <c r="A45" s="183" t="s">
        <v>327</v>
      </c>
      <c r="B45" s="142" t="s">
        <v>453</v>
      </c>
      <c r="C45" s="142" t="s">
        <v>453</v>
      </c>
      <c r="D45" s="142" t="s">
        <v>453</v>
      </c>
      <c r="E45" s="142" t="s">
        <v>453</v>
      </c>
      <c r="F45" s="142" t="s">
        <v>312</v>
      </c>
      <c r="G45" s="131"/>
      <c r="H45" s="131"/>
      <c r="I45" s="131"/>
      <c r="J45" s="131"/>
    </row>
    <row r="46" spans="1:10" x14ac:dyDescent="0.3">
      <c r="A46" s="170"/>
      <c r="B46" s="176"/>
      <c r="C46" s="176"/>
      <c r="D46" s="135"/>
      <c r="E46" s="135"/>
      <c r="F46" s="135"/>
      <c r="G46" s="131"/>
      <c r="H46" s="131"/>
      <c r="I46" s="131"/>
      <c r="J46" s="131"/>
    </row>
    <row r="47" spans="1:10" ht="28.5" x14ac:dyDescent="0.3">
      <c r="A47" s="146" t="s">
        <v>325</v>
      </c>
      <c r="B47" s="118" t="s">
        <v>342</v>
      </c>
      <c r="C47" s="147" t="s">
        <v>408</v>
      </c>
      <c r="D47" s="129"/>
      <c r="E47" s="123"/>
      <c r="F47" s="125"/>
      <c r="G47" s="125"/>
      <c r="H47" s="125"/>
      <c r="I47" s="125"/>
      <c r="J47" s="126"/>
    </row>
    <row r="48" spans="1:10" x14ac:dyDescent="0.3">
      <c r="A48" s="183" t="s">
        <v>168</v>
      </c>
      <c r="B48" s="148" t="s">
        <v>395</v>
      </c>
      <c r="C48" s="148" t="s">
        <v>395</v>
      </c>
      <c r="D48" s="134"/>
      <c r="E48" s="131"/>
      <c r="F48" s="131"/>
      <c r="G48" s="131"/>
      <c r="H48" s="131"/>
      <c r="I48" s="131"/>
      <c r="J48" s="131"/>
    </row>
    <row r="49" spans="1:10" x14ac:dyDescent="0.3">
      <c r="A49" s="183" t="s">
        <v>314</v>
      </c>
      <c r="B49" s="142" t="s">
        <v>461</v>
      </c>
      <c r="C49" s="142" t="s">
        <v>465</v>
      </c>
      <c r="D49" s="134"/>
      <c r="E49" s="131"/>
      <c r="F49" s="131"/>
      <c r="G49" s="131"/>
      <c r="H49" s="131"/>
      <c r="I49" s="131"/>
      <c r="J49" s="131"/>
    </row>
    <row r="50" spans="1:10" x14ac:dyDescent="0.3">
      <c r="A50" s="183" t="s">
        <v>326</v>
      </c>
      <c r="B50" s="148" t="s">
        <v>421</v>
      </c>
      <c r="C50" s="148" t="s">
        <v>421</v>
      </c>
      <c r="D50" s="134"/>
      <c r="E50" s="131"/>
      <c r="F50" s="131"/>
      <c r="G50" s="131"/>
      <c r="H50" s="131"/>
      <c r="I50" s="131"/>
      <c r="J50" s="131"/>
    </row>
    <row r="51" spans="1:10" x14ac:dyDescent="0.3">
      <c r="A51" s="183" t="s">
        <v>314</v>
      </c>
      <c r="B51" s="142" t="s">
        <v>463</v>
      </c>
      <c r="C51" s="142" t="s">
        <v>463</v>
      </c>
      <c r="D51" s="134"/>
      <c r="E51" s="131"/>
      <c r="F51" s="131"/>
      <c r="G51" s="131"/>
      <c r="H51" s="131"/>
      <c r="I51" s="131"/>
      <c r="J51" s="131"/>
    </row>
    <row r="52" spans="1:10" x14ac:dyDescent="0.3">
      <c r="A52" s="183" t="s">
        <v>341</v>
      </c>
      <c r="B52" s="148" t="s">
        <v>132</v>
      </c>
      <c r="C52" s="148" t="s">
        <v>132</v>
      </c>
      <c r="D52" s="134"/>
      <c r="E52" s="131"/>
      <c r="F52" s="131"/>
      <c r="G52" s="131"/>
      <c r="H52" s="131"/>
      <c r="I52" s="131"/>
      <c r="J52" s="131"/>
    </row>
    <row r="53" spans="1:10" x14ac:dyDescent="0.3">
      <c r="A53" s="170"/>
      <c r="B53" s="176"/>
      <c r="C53" s="176"/>
      <c r="D53" s="131"/>
      <c r="E53" s="131"/>
      <c r="F53" s="131"/>
      <c r="G53" s="131"/>
      <c r="H53" s="131"/>
      <c r="I53" s="131"/>
      <c r="J53" s="131"/>
    </row>
    <row r="54" spans="1:10" x14ac:dyDescent="0.3">
      <c r="A54" s="210" t="s">
        <v>357</v>
      </c>
      <c r="B54" s="133" t="s">
        <v>352</v>
      </c>
      <c r="C54" s="150" t="s">
        <v>354</v>
      </c>
      <c r="D54" s="150" t="s">
        <v>355</v>
      </c>
      <c r="E54" s="150" t="s">
        <v>355</v>
      </c>
      <c r="F54" s="150" t="s">
        <v>355</v>
      </c>
      <c r="G54" s="150" t="s">
        <v>485</v>
      </c>
      <c r="H54" s="150" t="s">
        <v>485</v>
      </c>
      <c r="I54" s="150" t="s">
        <v>356</v>
      </c>
      <c r="J54" s="150" t="s">
        <v>356</v>
      </c>
    </row>
    <row r="55" spans="1:10" ht="15.6" customHeight="1" x14ac:dyDescent="0.3">
      <c r="A55" s="211"/>
      <c r="B55" s="148" t="s">
        <v>353</v>
      </c>
      <c r="C55" s="148" t="s">
        <v>97</v>
      </c>
      <c r="D55" s="148" t="s">
        <v>424</v>
      </c>
      <c r="E55" s="148"/>
      <c r="F55" s="181" t="s">
        <v>487</v>
      </c>
      <c r="G55" s="181" t="s">
        <v>488</v>
      </c>
      <c r="H55" s="148" t="s">
        <v>422</v>
      </c>
      <c r="I55" s="148" t="s">
        <v>492</v>
      </c>
      <c r="J55" s="148" t="s">
        <v>493</v>
      </c>
    </row>
    <row r="56" spans="1:10" x14ac:dyDescent="0.3">
      <c r="A56" s="160"/>
      <c r="B56" s="161"/>
      <c r="C56" s="161"/>
      <c r="D56" s="161"/>
      <c r="E56" s="161"/>
      <c r="F56" s="161"/>
      <c r="G56" s="161"/>
      <c r="H56" s="161"/>
      <c r="I56" s="161"/>
      <c r="J56" s="161"/>
    </row>
    <row r="57" spans="1:10" x14ac:dyDescent="0.3">
      <c r="A57" s="160"/>
      <c r="B57" s="135"/>
      <c r="C57" s="135"/>
      <c r="D57" s="135"/>
      <c r="E57" s="135"/>
      <c r="F57" s="135"/>
      <c r="G57" s="135"/>
      <c r="H57" s="135"/>
      <c r="I57" s="135"/>
      <c r="J57" s="135"/>
    </row>
    <row r="58" spans="1:10" x14ac:dyDescent="0.3">
      <c r="A58" s="160"/>
      <c r="B58" s="135"/>
      <c r="C58" s="135"/>
      <c r="D58" s="135"/>
      <c r="E58" s="135"/>
      <c r="F58" s="135"/>
      <c r="G58" s="135"/>
      <c r="H58" s="135"/>
      <c r="I58" s="135"/>
      <c r="J58" s="135"/>
    </row>
    <row r="59" spans="1:10" x14ac:dyDescent="0.3">
      <c r="A59" s="160"/>
      <c r="B59" s="135"/>
      <c r="C59" s="135"/>
      <c r="D59" s="135"/>
      <c r="E59" s="135"/>
      <c r="F59" s="135"/>
      <c r="G59" s="135"/>
      <c r="H59" s="135"/>
      <c r="I59" s="135"/>
      <c r="J59" s="135"/>
    </row>
    <row r="60" spans="1:10" x14ac:dyDescent="0.3">
      <c r="E60" s="68"/>
      <c r="F60" s="124"/>
    </row>
    <row r="61" spans="1:10" x14ac:dyDescent="0.3">
      <c r="E61" s="63"/>
      <c r="F61" s="119"/>
    </row>
    <row r="62" spans="1:10" x14ac:dyDescent="0.3">
      <c r="E62" s="64"/>
      <c r="F62" s="119"/>
    </row>
    <row r="63" spans="1:10" x14ac:dyDescent="0.3">
      <c r="E63" s="65"/>
      <c r="F63" s="119"/>
    </row>
    <row r="64" spans="1:10" x14ac:dyDescent="0.3">
      <c r="D64" s="128"/>
      <c r="E64" s="128"/>
      <c r="F64" s="166"/>
      <c r="G64" s="166"/>
    </row>
    <row r="65" spans="4:7" ht="16.5" x14ac:dyDescent="0.35">
      <c r="D65" s="128"/>
      <c r="E65" s="167"/>
      <c r="F65" s="92"/>
      <c r="G65" s="92"/>
    </row>
    <row r="66" spans="4:7" x14ac:dyDescent="0.3">
      <c r="D66" s="128"/>
      <c r="E66" s="128"/>
      <c r="F66" s="168"/>
      <c r="G66" s="166"/>
    </row>
    <row r="67" spans="4:7" ht="16.5" x14ac:dyDescent="0.35">
      <c r="D67" s="128"/>
      <c r="E67" s="167"/>
      <c r="F67" s="92"/>
      <c r="G67" s="92"/>
    </row>
    <row r="68" spans="4:7" x14ac:dyDescent="0.3">
      <c r="D68" s="128"/>
      <c r="E68" s="128"/>
      <c r="F68" s="92"/>
      <c r="G68" s="92"/>
    </row>
    <row r="69" spans="4:7" ht="16.5" x14ac:dyDescent="0.35">
      <c r="D69" s="128"/>
      <c r="E69" s="167"/>
      <c r="F69" s="92"/>
      <c r="G69" s="169"/>
    </row>
    <row r="70" spans="4:7" ht="16.5" x14ac:dyDescent="0.35">
      <c r="D70" s="128"/>
      <c r="E70" s="167"/>
      <c r="F70" s="123"/>
      <c r="G70" s="128"/>
    </row>
    <row r="71" spans="4:7" ht="16.5" x14ac:dyDescent="0.35">
      <c r="D71" s="128"/>
      <c r="E71" s="167"/>
      <c r="F71" s="92"/>
      <c r="G71" s="92"/>
    </row>
    <row r="72" spans="4:7" ht="16.5" x14ac:dyDescent="0.35">
      <c r="D72" s="128"/>
      <c r="E72" s="167"/>
      <c r="F72" s="92"/>
      <c r="G72" s="92"/>
    </row>
    <row r="73" spans="4:7" ht="16.5" x14ac:dyDescent="0.35">
      <c r="D73" s="128"/>
      <c r="E73" s="167"/>
      <c r="F73" s="92"/>
      <c r="G73" s="92"/>
    </row>
    <row r="74" spans="4:7" x14ac:dyDescent="0.3">
      <c r="D74" s="128"/>
      <c r="E74" s="128"/>
      <c r="F74" s="92"/>
      <c r="G74" s="92"/>
    </row>
  </sheetData>
  <mergeCells count="4">
    <mergeCell ref="A54:A55"/>
    <mergeCell ref="A1:J1"/>
    <mergeCell ref="G2:J2"/>
    <mergeCell ref="D2:F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&amp;L&amp;K00-021Kvh&amp;F&amp;C&amp;K00-021Side &amp;P&amp;R&amp;K00-021&amp;D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Normal="100" workbookViewId="0">
      <selection activeCell="C45" sqref="C45"/>
    </sheetView>
  </sheetViews>
  <sheetFormatPr defaultRowHeight="15" x14ac:dyDescent="0.3"/>
  <cols>
    <col min="1" max="1" width="10.5" customWidth="1"/>
    <col min="2" max="4" width="19.625" customWidth="1"/>
    <col min="5" max="5" width="20.625" hidden="1" customWidth="1"/>
    <col min="6" max="6" width="20.625" customWidth="1"/>
    <col min="7" max="8" width="19.625" customWidth="1"/>
    <col min="9" max="9" width="21.125" bestFit="1" customWidth="1"/>
  </cols>
  <sheetData>
    <row r="1" spans="1:11" s="117" customFormat="1" ht="37.5" customHeight="1" thickTop="1" thickBot="1" x14ac:dyDescent="0.45">
      <c r="A1" s="212" t="s">
        <v>358</v>
      </c>
      <c r="B1" s="213"/>
      <c r="C1" s="213"/>
      <c r="D1" s="213"/>
      <c r="E1" s="213"/>
      <c r="F1" s="213"/>
      <c r="G1" s="213"/>
      <c r="H1" s="213"/>
      <c r="I1" s="213"/>
    </row>
    <row r="2" spans="1:11" ht="17.25" thickTop="1" x14ac:dyDescent="0.35">
      <c r="A2" s="158" t="s">
        <v>238</v>
      </c>
      <c r="B2" s="158"/>
      <c r="C2" s="158"/>
      <c r="D2" s="158" t="s">
        <v>425</v>
      </c>
      <c r="E2" s="158"/>
      <c r="F2" s="158"/>
      <c r="G2" s="186" t="s">
        <v>343</v>
      </c>
      <c r="H2" s="187"/>
      <c r="I2" s="188"/>
    </row>
    <row r="3" spans="1:11" ht="16.5" x14ac:dyDescent="0.35">
      <c r="A3" s="156"/>
      <c r="B3" s="156"/>
      <c r="C3" s="156"/>
      <c r="D3" s="156"/>
      <c r="E3" s="157"/>
      <c r="F3" s="157"/>
      <c r="G3" s="156"/>
      <c r="H3" s="156"/>
      <c r="I3" s="156"/>
    </row>
    <row r="4" spans="1:11" ht="16.5" x14ac:dyDescent="0.35">
      <c r="A4" s="16" t="s">
        <v>169</v>
      </c>
      <c r="B4" s="136" t="s">
        <v>426</v>
      </c>
      <c r="C4" s="136" t="s">
        <v>427</v>
      </c>
      <c r="D4" s="136" t="s">
        <v>359</v>
      </c>
      <c r="E4" s="136" t="s">
        <v>346</v>
      </c>
      <c r="F4" s="136" t="s">
        <v>360</v>
      </c>
      <c r="G4" s="136" t="s">
        <v>392</v>
      </c>
      <c r="H4" s="164"/>
      <c r="I4" s="165"/>
    </row>
    <row r="5" spans="1:11" x14ac:dyDescent="0.3">
      <c r="A5" s="183" t="s">
        <v>185</v>
      </c>
      <c r="B5" s="137" t="s">
        <v>119</v>
      </c>
      <c r="C5" s="137" t="s">
        <v>119</v>
      </c>
      <c r="D5" s="137" t="s">
        <v>119</v>
      </c>
      <c r="E5" s="139"/>
      <c r="F5" s="137" t="s">
        <v>119</v>
      </c>
      <c r="G5" s="137" t="s">
        <v>119</v>
      </c>
      <c r="H5" s="182" t="s">
        <v>184</v>
      </c>
      <c r="I5" s="47" t="s">
        <v>396</v>
      </c>
      <c r="J5" s="153"/>
      <c r="K5" s="21"/>
    </row>
    <row r="6" spans="1:11" x14ac:dyDescent="0.3">
      <c r="A6" s="183" t="s">
        <v>302</v>
      </c>
      <c r="B6" s="140" t="s">
        <v>125</v>
      </c>
      <c r="C6" s="140" t="s">
        <v>125</v>
      </c>
      <c r="D6" s="140" t="s">
        <v>125</v>
      </c>
      <c r="E6" s="139"/>
      <c r="F6" s="140" t="s">
        <v>125</v>
      </c>
      <c r="G6" s="140" t="s">
        <v>125</v>
      </c>
      <c r="H6" s="182" t="s">
        <v>184</v>
      </c>
      <c r="I6" s="47" t="s">
        <v>397</v>
      </c>
      <c r="J6" s="153"/>
      <c r="K6" s="21"/>
    </row>
    <row r="7" spans="1:11" x14ac:dyDescent="0.3">
      <c r="A7" s="183" t="s">
        <v>344</v>
      </c>
      <c r="B7" s="137" t="s">
        <v>391</v>
      </c>
      <c r="C7" s="137" t="s">
        <v>391</v>
      </c>
      <c r="D7" s="137" t="s">
        <v>391</v>
      </c>
      <c r="E7" s="139"/>
      <c r="F7" s="137" t="s">
        <v>391</v>
      </c>
      <c r="G7" s="137" t="s">
        <v>391</v>
      </c>
      <c r="H7" s="182" t="s">
        <v>184</v>
      </c>
      <c r="I7" s="47" t="s">
        <v>415</v>
      </c>
      <c r="J7" s="153"/>
      <c r="K7" s="21"/>
    </row>
    <row r="8" spans="1:11" x14ac:dyDescent="0.3">
      <c r="A8" s="183" t="s">
        <v>345</v>
      </c>
      <c r="B8" s="137" t="s">
        <v>17</v>
      </c>
      <c r="C8" s="47" t="s">
        <v>17</v>
      </c>
      <c r="D8" s="47" t="s">
        <v>17</v>
      </c>
      <c r="E8" s="139"/>
      <c r="F8" s="47" t="s">
        <v>17</v>
      </c>
      <c r="G8" s="137" t="s">
        <v>390</v>
      </c>
      <c r="H8" s="182" t="s">
        <v>182</v>
      </c>
      <c r="I8" s="47" t="s">
        <v>183</v>
      </c>
      <c r="J8" s="153"/>
      <c r="K8" s="21"/>
    </row>
    <row r="9" spans="1:11" x14ac:dyDescent="0.3">
      <c r="A9" s="183" t="s">
        <v>316</v>
      </c>
      <c r="B9" s="137"/>
      <c r="C9" s="47"/>
      <c r="D9" s="141" t="s">
        <v>419</v>
      </c>
      <c r="E9" s="139"/>
      <c r="F9" s="139"/>
      <c r="G9" s="137" t="s">
        <v>419</v>
      </c>
      <c r="H9" s="182" t="s">
        <v>175</v>
      </c>
      <c r="I9" s="47" t="s">
        <v>399</v>
      </c>
      <c r="J9" s="154"/>
      <c r="K9" s="21"/>
    </row>
    <row r="10" spans="1:11" x14ac:dyDescent="0.3">
      <c r="A10" s="183"/>
      <c r="B10" s="137"/>
      <c r="C10" s="47"/>
      <c r="D10" s="142"/>
      <c r="E10" s="139"/>
      <c r="F10" s="139"/>
      <c r="G10" s="183" t="s">
        <v>437</v>
      </c>
      <c r="H10" s="182" t="s">
        <v>175</v>
      </c>
      <c r="I10" s="196" t="s">
        <v>441</v>
      </c>
    </row>
    <row r="11" spans="1:11" x14ac:dyDescent="0.3">
      <c r="A11" s="183" t="s">
        <v>316</v>
      </c>
      <c r="B11" s="137"/>
      <c r="C11" s="47"/>
      <c r="D11" s="142"/>
      <c r="E11" s="139"/>
      <c r="F11" s="139"/>
      <c r="G11" s="199" t="s">
        <v>435</v>
      </c>
      <c r="H11" s="182" t="s">
        <v>351</v>
      </c>
      <c r="I11" s="47" t="s">
        <v>398</v>
      </c>
    </row>
    <row r="12" spans="1:11" ht="18.600000000000001" customHeight="1" x14ac:dyDescent="0.3">
      <c r="A12" s="184" t="s">
        <v>316</v>
      </c>
      <c r="B12" s="143"/>
      <c r="C12" s="144"/>
      <c r="D12" s="145"/>
      <c r="E12" s="144"/>
      <c r="F12" s="144"/>
      <c r="G12" s="199" t="s">
        <v>436</v>
      </c>
      <c r="H12" s="182" t="s">
        <v>351</v>
      </c>
      <c r="I12" s="47" t="s">
        <v>442</v>
      </c>
    </row>
    <row r="13" spans="1:11" ht="18.600000000000001" customHeight="1" x14ac:dyDescent="0.3">
      <c r="A13" s="192"/>
      <c r="B13" s="192"/>
      <c r="C13" s="193"/>
      <c r="D13" s="194"/>
      <c r="E13" s="193"/>
      <c r="F13" s="193"/>
      <c r="G13" s="192"/>
      <c r="H13" s="182" t="s">
        <v>351</v>
      </c>
      <c r="I13" s="47" t="s">
        <v>497</v>
      </c>
    </row>
    <row r="14" spans="1:11" ht="18.600000000000001" customHeight="1" x14ac:dyDescent="0.3">
      <c r="A14" s="128"/>
      <c r="B14" s="128"/>
      <c r="C14" s="123"/>
      <c r="D14" s="195"/>
      <c r="E14" s="123"/>
      <c r="F14" s="123"/>
      <c r="G14" s="128"/>
    </row>
    <row r="15" spans="1:11" ht="18.600000000000001" customHeight="1" x14ac:dyDescent="0.3">
      <c r="A15" s="128"/>
      <c r="B15" s="128"/>
      <c r="C15" s="123"/>
      <c r="D15" s="195"/>
      <c r="E15" s="123"/>
      <c r="F15" s="123"/>
      <c r="G15" s="128"/>
    </row>
    <row r="16" spans="1:11" ht="28.5" x14ac:dyDescent="0.3">
      <c r="A16" s="149" t="s">
        <v>361</v>
      </c>
      <c r="B16" s="133" t="s">
        <v>362</v>
      </c>
      <c r="C16" s="150" t="s">
        <v>364</v>
      </c>
      <c r="D16" s="150" t="s">
        <v>363</v>
      </c>
      <c r="E16" s="191"/>
      <c r="F16" s="175"/>
      <c r="G16" s="155"/>
    </row>
    <row r="17" spans="1:9" x14ac:dyDescent="0.3">
      <c r="A17" s="185" t="s">
        <v>168</v>
      </c>
      <c r="B17" s="142" t="s">
        <v>225</v>
      </c>
      <c r="C17" s="142" t="s">
        <v>225</v>
      </c>
      <c r="D17" s="142" t="s">
        <v>496</v>
      </c>
      <c r="E17" s="148"/>
      <c r="F17" s="134"/>
      <c r="G17" s="131"/>
      <c r="H17" s="131"/>
      <c r="I17" s="131"/>
    </row>
    <row r="18" spans="1:9" x14ac:dyDescent="0.3">
      <c r="A18" s="185" t="s">
        <v>314</v>
      </c>
      <c r="B18" s="148" t="s">
        <v>428</v>
      </c>
      <c r="C18" s="148" t="s">
        <v>428</v>
      </c>
      <c r="D18" s="148" t="s">
        <v>428</v>
      </c>
      <c r="E18" s="148"/>
      <c r="F18" s="134"/>
      <c r="G18" s="131"/>
      <c r="H18" s="131"/>
      <c r="I18" s="131"/>
    </row>
    <row r="19" spans="1:9" x14ac:dyDescent="0.3">
      <c r="A19" s="185" t="s">
        <v>315</v>
      </c>
      <c r="B19" s="148" t="s">
        <v>248</v>
      </c>
      <c r="C19" s="148" t="s">
        <v>248</v>
      </c>
      <c r="D19" s="148" t="s">
        <v>248</v>
      </c>
      <c r="E19" s="148"/>
      <c r="F19" s="134"/>
      <c r="G19" s="131"/>
      <c r="H19" s="131"/>
      <c r="I19" s="131"/>
    </row>
    <row r="20" spans="1:9" x14ac:dyDescent="0.3">
      <c r="A20" s="185" t="s">
        <v>314</v>
      </c>
      <c r="B20" s="142" t="s">
        <v>453</v>
      </c>
      <c r="C20" s="142" t="s">
        <v>453</v>
      </c>
      <c r="D20" s="142" t="s">
        <v>453</v>
      </c>
      <c r="E20" s="148"/>
      <c r="F20" s="134"/>
      <c r="G20" s="131"/>
      <c r="H20" s="131"/>
      <c r="I20" s="131"/>
    </row>
    <row r="21" spans="1:9" x14ac:dyDescent="0.3">
      <c r="A21" s="185" t="s">
        <v>315</v>
      </c>
      <c r="B21" s="142" t="s">
        <v>481</v>
      </c>
      <c r="C21" s="142" t="s">
        <v>481</v>
      </c>
      <c r="D21" s="142" t="s">
        <v>481</v>
      </c>
      <c r="E21" s="148"/>
      <c r="F21" s="134"/>
      <c r="G21" s="131"/>
      <c r="H21" s="131"/>
      <c r="I21" s="131"/>
    </row>
    <row r="22" spans="1:9" x14ac:dyDescent="0.3">
      <c r="A22" s="176"/>
      <c r="B22" s="176"/>
      <c r="C22" s="176"/>
      <c r="D22" s="176"/>
      <c r="E22" s="162"/>
      <c r="F22" s="131"/>
      <c r="G22" s="131"/>
      <c r="H22" s="131"/>
      <c r="I22" s="131"/>
    </row>
    <row r="23" spans="1:9" ht="28.5" x14ac:dyDescent="0.3">
      <c r="A23" s="152" t="s">
        <v>365</v>
      </c>
      <c r="B23" s="118" t="s">
        <v>366</v>
      </c>
      <c r="C23" s="147" t="s">
        <v>367</v>
      </c>
      <c r="D23" s="147" t="s">
        <v>494</v>
      </c>
      <c r="E23" s="147" t="s">
        <v>368</v>
      </c>
      <c r="F23" s="147" t="s">
        <v>369</v>
      </c>
      <c r="G23" s="125"/>
      <c r="H23" s="125"/>
      <c r="I23" s="125"/>
    </row>
    <row r="24" spans="1:9" x14ac:dyDescent="0.3">
      <c r="A24" s="183" t="s">
        <v>168</v>
      </c>
      <c r="B24" s="142" t="s">
        <v>393</v>
      </c>
      <c r="C24" s="142" t="s">
        <v>393</v>
      </c>
      <c r="D24" s="142" t="s">
        <v>393</v>
      </c>
      <c r="E24" s="142"/>
      <c r="F24" s="142" t="s">
        <v>393</v>
      </c>
      <c r="G24" s="127"/>
      <c r="H24" s="127"/>
      <c r="I24" s="127"/>
    </row>
    <row r="25" spans="1:9" x14ac:dyDescent="0.3">
      <c r="A25" s="183" t="s">
        <v>316</v>
      </c>
      <c r="B25" s="137" t="s">
        <v>26</v>
      </c>
      <c r="C25" s="137" t="s">
        <v>26</v>
      </c>
      <c r="D25" s="137" t="s">
        <v>26</v>
      </c>
      <c r="E25" s="137" t="s">
        <v>26</v>
      </c>
      <c r="F25" s="137" t="s">
        <v>26</v>
      </c>
      <c r="G25" s="128"/>
      <c r="H25" s="128"/>
      <c r="I25" s="128"/>
    </row>
    <row r="26" spans="1:9" x14ac:dyDescent="0.3">
      <c r="A26" s="183" t="s">
        <v>316</v>
      </c>
      <c r="B26" s="137" t="s">
        <v>430</v>
      </c>
      <c r="C26" s="137" t="s">
        <v>430</v>
      </c>
      <c r="D26" s="209" t="s">
        <v>431</v>
      </c>
      <c r="E26" s="199" t="s">
        <v>447</v>
      </c>
      <c r="F26" s="199" t="s">
        <v>447</v>
      </c>
      <c r="G26" s="128"/>
      <c r="H26" s="128"/>
      <c r="I26" s="128"/>
    </row>
    <row r="27" spans="1:9" x14ac:dyDescent="0.3">
      <c r="A27" s="170"/>
      <c r="B27" s="170"/>
      <c r="C27" s="170"/>
      <c r="D27" s="21"/>
      <c r="E27" s="135"/>
      <c r="F27" s="131"/>
      <c r="G27" s="128"/>
      <c r="H27" s="128"/>
      <c r="I27" s="128"/>
    </row>
    <row r="28" spans="1:9" ht="28.5" x14ac:dyDescent="0.3">
      <c r="A28" s="146" t="s">
        <v>370</v>
      </c>
      <c r="B28" s="118" t="s">
        <v>371</v>
      </c>
      <c r="C28" s="147" t="s">
        <v>372</v>
      </c>
      <c r="D28" s="147" t="s">
        <v>373</v>
      </c>
      <c r="E28" s="123"/>
      <c r="F28" s="125"/>
      <c r="G28" s="125"/>
      <c r="H28" s="125"/>
      <c r="I28" s="125"/>
    </row>
    <row r="29" spans="1:9" x14ac:dyDescent="0.3">
      <c r="A29" s="183" t="s">
        <v>168</v>
      </c>
      <c r="B29" s="148" t="s">
        <v>108</v>
      </c>
      <c r="C29" s="148" t="s">
        <v>108</v>
      </c>
      <c r="D29" s="148" t="s">
        <v>108</v>
      </c>
      <c r="E29" s="131"/>
      <c r="F29" s="131"/>
      <c r="G29" s="127"/>
      <c r="H29" s="127"/>
      <c r="I29" s="127"/>
    </row>
    <row r="30" spans="1:9" x14ac:dyDescent="0.3">
      <c r="A30" s="183" t="s">
        <v>316</v>
      </c>
      <c r="B30" s="137" t="s">
        <v>178</v>
      </c>
      <c r="C30" s="137" t="s">
        <v>178</v>
      </c>
      <c r="D30" s="137" t="s">
        <v>178</v>
      </c>
      <c r="E30" s="131"/>
      <c r="F30" s="131"/>
      <c r="G30" s="128"/>
      <c r="H30" s="128"/>
      <c r="I30" s="128"/>
    </row>
    <row r="31" spans="1:9" x14ac:dyDescent="0.3">
      <c r="A31" s="184" t="s">
        <v>316</v>
      </c>
      <c r="B31" s="142" t="s">
        <v>476</v>
      </c>
      <c r="C31" s="142" t="s">
        <v>476</v>
      </c>
      <c r="D31" s="142" t="s">
        <v>476</v>
      </c>
      <c r="E31" s="131"/>
      <c r="F31" s="131"/>
      <c r="G31" s="128"/>
      <c r="H31" s="128"/>
      <c r="I31" s="128"/>
    </row>
    <row r="32" spans="1:9" x14ac:dyDescent="0.3">
      <c r="A32" s="170"/>
      <c r="B32" s="170"/>
      <c r="C32" s="170"/>
      <c r="D32" s="128"/>
      <c r="E32" s="131"/>
      <c r="F32" s="131"/>
      <c r="G32" s="128"/>
      <c r="H32" s="128"/>
      <c r="I32" s="128"/>
    </row>
    <row r="33" spans="1:9" ht="30.75" x14ac:dyDescent="0.3">
      <c r="A33" s="177" t="s">
        <v>382</v>
      </c>
      <c r="B33" s="118" t="s">
        <v>383</v>
      </c>
      <c r="C33" s="147" t="s">
        <v>384</v>
      </c>
      <c r="D33" s="147" t="s">
        <v>385</v>
      </c>
      <c r="E33" s="46"/>
      <c r="F33" s="179" t="s">
        <v>386</v>
      </c>
      <c r="G33" s="147" t="s">
        <v>387</v>
      </c>
      <c r="H33" s="125"/>
      <c r="I33" s="125"/>
    </row>
    <row r="34" spans="1:9" x14ac:dyDescent="0.3">
      <c r="A34" s="183" t="s">
        <v>168</v>
      </c>
      <c r="B34" s="148" t="s">
        <v>388</v>
      </c>
      <c r="C34" s="148" t="s">
        <v>388</v>
      </c>
      <c r="D34" s="148" t="s">
        <v>388</v>
      </c>
      <c r="E34" s="148" t="s">
        <v>388</v>
      </c>
      <c r="F34" s="178"/>
      <c r="G34" s="148" t="s">
        <v>388</v>
      </c>
      <c r="H34" s="131"/>
      <c r="I34" s="131"/>
    </row>
    <row r="35" spans="1:9" x14ac:dyDescent="0.3">
      <c r="A35" s="183" t="s">
        <v>314</v>
      </c>
      <c r="B35" s="142" t="s">
        <v>461</v>
      </c>
      <c r="C35" s="142" t="s">
        <v>483</v>
      </c>
      <c r="D35" s="142" t="s">
        <v>466</v>
      </c>
      <c r="E35" s="148"/>
      <c r="F35" s="178"/>
      <c r="G35" s="148" t="s">
        <v>416</v>
      </c>
      <c r="H35" s="131"/>
      <c r="I35" s="131"/>
    </row>
    <row r="36" spans="1:9" x14ac:dyDescent="0.3">
      <c r="A36" s="183" t="s">
        <v>326</v>
      </c>
      <c r="B36" s="142" t="s">
        <v>453</v>
      </c>
      <c r="C36" s="142" t="s">
        <v>453</v>
      </c>
      <c r="D36" s="142" t="s">
        <v>463</v>
      </c>
      <c r="E36" s="148" t="s">
        <v>421</v>
      </c>
      <c r="F36" s="178"/>
      <c r="G36" s="148" t="s">
        <v>421</v>
      </c>
      <c r="H36" s="131"/>
      <c r="I36" s="131"/>
    </row>
    <row r="37" spans="1:9" x14ac:dyDescent="0.3">
      <c r="A37" s="183" t="s">
        <v>314</v>
      </c>
      <c r="B37" s="142" t="s">
        <v>216</v>
      </c>
      <c r="C37" s="142" t="s">
        <v>216</v>
      </c>
      <c r="D37" s="142" t="s">
        <v>216</v>
      </c>
      <c r="E37" s="148"/>
      <c r="F37" s="178"/>
      <c r="G37" s="142" t="s">
        <v>216</v>
      </c>
      <c r="H37" s="131"/>
      <c r="I37" s="131"/>
    </row>
    <row r="38" spans="1:9" x14ac:dyDescent="0.3">
      <c r="A38" s="183" t="s">
        <v>471</v>
      </c>
      <c r="B38" s="142" t="s">
        <v>447</v>
      </c>
      <c r="C38" s="142" t="s">
        <v>312</v>
      </c>
      <c r="D38" s="142" t="s">
        <v>473</v>
      </c>
      <c r="E38" s="148"/>
      <c r="F38" s="178"/>
      <c r="G38" s="142" t="s">
        <v>463</v>
      </c>
      <c r="H38" s="131"/>
      <c r="I38" s="131"/>
    </row>
    <row r="39" spans="1:9" x14ac:dyDescent="0.3">
      <c r="A39" s="170"/>
      <c r="B39" s="176"/>
      <c r="C39" s="176"/>
      <c r="D39" s="176"/>
      <c r="E39" s="176"/>
      <c r="F39" s="135"/>
      <c r="G39" s="135"/>
      <c r="H39" s="131"/>
      <c r="I39" s="131"/>
    </row>
    <row r="40" spans="1:9" ht="30.75" x14ac:dyDescent="0.3">
      <c r="A40" s="177" t="s">
        <v>377</v>
      </c>
      <c r="B40" s="118" t="s">
        <v>374</v>
      </c>
      <c r="C40" s="147" t="s">
        <v>375</v>
      </c>
      <c r="D40" s="147" t="s">
        <v>376</v>
      </c>
      <c r="E40" s="46"/>
      <c r="F40" s="129"/>
      <c r="G40" s="125"/>
      <c r="H40" s="125"/>
      <c r="I40" s="125"/>
    </row>
    <row r="41" spans="1:9" x14ac:dyDescent="0.3">
      <c r="A41" s="183" t="s">
        <v>168</v>
      </c>
      <c r="B41" s="148" t="s">
        <v>330</v>
      </c>
      <c r="C41" s="148" t="s">
        <v>330</v>
      </c>
      <c r="D41" s="148" t="s">
        <v>330</v>
      </c>
      <c r="E41" s="148"/>
      <c r="F41" s="131"/>
      <c r="G41" s="131"/>
      <c r="H41" s="131"/>
      <c r="I41" s="131"/>
    </row>
    <row r="42" spans="1:9" x14ac:dyDescent="0.3">
      <c r="A42" s="183" t="s">
        <v>314</v>
      </c>
      <c r="B42" s="148" t="s">
        <v>329</v>
      </c>
      <c r="C42" s="148" t="s">
        <v>329</v>
      </c>
      <c r="D42" s="148" t="s">
        <v>329</v>
      </c>
      <c r="E42" s="148"/>
      <c r="F42" s="131"/>
      <c r="G42" s="131"/>
      <c r="H42" s="131"/>
      <c r="I42" s="131"/>
    </row>
    <row r="43" spans="1:9" x14ac:dyDescent="0.3">
      <c r="A43" s="183" t="s">
        <v>326</v>
      </c>
      <c r="B43" s="148" t="s">
        <v>431</v>
      </c>
      <c r="C43" s="148" t="s">
        <v>431</v>
      </c>
      <c r="D43" s="148" t="s">
        <v>421</v>
      </c>
      <c r="E43" s="148"/>
      <c r="F43" s="131"/>
      <c r="G43" s="131"/>
      <c r="H43" s="131"/>
      <c r="I43" s="131"/>
    </row>
    <row r="44" spans="1:9" x14ac:dyDescent="0.3">
      <c r="A44" s="183" t="s">
        <v>314</v>
      </c>
      <c r="B44" s="148" t="s">
        <v>417</v>
      </c>
      <c r="C44" s="148" t="s">
        <v>417</v>
      </c>
      <c r="D44" s="148" t="s">
        <v>255</v>
      </c>
      <c r="E44" s="148"/>
      <c r="F44" s="131"/>
      <c r="G44" s="131"/>
      <c r="H44" s="131"/>
      <c r="I44" s="131"/>
    </row>
    <row r="45" spans="1:9" x14ac:dyDescent="0.3">
      <c r="A45" s="183" t="s">
        <v>327</v>
      </c>
      <c r="B45" s="148" t="s">
        <v>499</v>
      </c>
      <c r="C45" s="148" t="s">
        <v>499</v>
      </c>
      <c r="D45" s="142" t="s">
        <v>311</v>
      </c>
      <c r="E45" s="148"/>
      <c r="F45" s="131"/>
      <c r="G45" s="131"/>
      <c r="H45" s="131"/>
      <c r="I45" s="131"/>
    </row>
    <row r="46" spans="1:9" x14ac:dyDescent="0.3">
      <c r="A46" s="170"/>
      <c r="B46" s="176"/>
      <c r="C46" s="176"/>
      <c r="D46" s="176"/>
      <c r="E46" s="135"/>
      <c r="F46" s="135"/>
      <c r="G46" s="131"/>
      <c r="H46" s="131"/>
      <c r="I46" s="131"/>
    </row>
    <row r="47" spans="1:9" ht="30.75" x14ac:dyDescent="0.3">
      <c r="A47" s="177" t="s">
        <v>378</v>
      </c>
      <c r="B47" s="118" t="s">
        <v>379</v>
      </c>
      <c r="C47" s="147" t="s">
        <v>380</v>
      </c>
      <c r="D47" s="147" t="s">
        <v>381</v>
      </c>
      <c r="E47" s="147" t="s">
        <v>380</v>
      </c>
      <c r="F47" s="125"/>
      <c r="G47" s="125"/>
      <c r="H47" s="125"/>
      <c r="I47" s="125"/>
    </row>
    <row r="48" spans="1:9" x14ac:dyDescent="0.3">
      <c r="A48" s="183" t="s">
        <v>168</v>
      </c>
      <c r="B48" s="148" t="s">
        <v>498</v>
      </c>
      <c r="C48" s="148" t="s">
        <v>498</v>
      </c>
      <c r="D48" s="148" t="s">
        <v>498</v>
      </c>
      <c r="E48" s="148"/>
      <c r="F48" s="131"/>
      <c r="G48" s="131"/>
      <c r="H48" s="131"/>
      <c r="I48" s="131"/>
    </row>
    <row r="49" spans="1:9" x14ac:dyDescent="0.3">
      <c r="A49" s="183" t="s">
        <v>314</v>
      </c>
      <c r="B49" s="142" t="s">
        <v>453</v>
      </c>
      <c r="C49" s="142" t="s">
        <v>453</v>
      </c>
      <c r="D49" s="142" t="s">
        <v>453</v>
      </c>
      <c r="E49" s="148"/>
      <c r="F49" s="131"/>
      <c r="G49" s="131"/>
      <c r="H49" s="131"/>
      <c r="I49" s="131"/>
    </row>
    <row r="50" spans="1:9" x14ac:dyDescent="0.3">
      <c r="A50" s="183" t="s">
        <v>326</v>
      </c>
      <c r="B50" s="148" t="s">
        <v>416</v>
      </c>
      <c r="C50" s="148" t="s">
        <v>416</v>
      </c>
      <c r="D50" s="148" t="s">
        <v>416</v>
      </c>
      <c r="E50" s="148"/>
      <c r="F50" s="131"/>
      <c r="G50" s="131"/>
      <c r="H50" s="131"/>
      <c r="I50" s="131"/>
    </row>
    <row r="51" spans="1:9" x14ac:dyDescent="0.3">
      <c r="A51" s="183" t="s">
        <v>314</v>
      </c>
      <c r="B51" s="142" t="s">
        <v>447</v>
      </c>
      <c r="C51" s="142" t="s">
        <v>447</v>
      </c>
      <c r="D51" s="142" t="s">
        <v>447</v>
      </c>
      <c r="E51" s="148"/>
      <c r="F51" s="131"/>
      <c r="G51" s="131"/>
      <c r="H51" s="131"/>
      <c r="I51" s="131"/>
    </row>
    <row r="52" spans="1:9" x14ac:dyDescent="0.3">
      <c r="A52" s="183" t="s">
        <v>341</v>
      </c>
      <c r="B52" s="142" t="s">
        <v>476</v>
      </c>
      <c r="C52" s="142" t="s">
        <v>476</v>
      </c>
      <c r="D52" s="142" t="s">
        <v>476</v>
      </c>
      <c r="E52" s="148"/>
      <c r="F52" s="131"/>
      <c r="G52" s="131"/>
      <c r="H52" s="131"/>
      <c r="I52" s="131"/>
    </row>
    <row r="53" spans="1:9" x14ac:dyDescent="0.3">
      <c r="A53" s="170"/>
      <c r="B53" s="176"/>
      <c r="C53" s="176"/>
      <c r="D53" s="180"/>
      <c r="E53" s="131"/>
      <c r="F53" s="131"/>
      <c r="G53" s="131"/>
      <c r="H53" s="131"/>
      <c r="I53" s="131"/>
    </row>
    <row r="54" spans="1:9" ht="16.5" customHeight="1" x14ac:dyDescent="0.3">
      <c r="A54" s="219" t="s">
        <v>357</v>
      </c>
      <c r="B54" s="207" t="s">
        <v>352</v>
      </c>
      <c r="C54" s="150" t="s">
        <v>354</v>
      </c>
      <c r="D54" s="150" t="s">
        <v>432</v>
      </c>
      <c r="E54" s="151"/>
      <c r="F54" s="150" t="s">
        <v>486</v>
      </c>
      <c r="G54" s="150" t="s">
        <v>486</v>
      </c>
      <c r="H54" s="150" t="s">
        <v>356</v>
      </c>
      <c r="I54" s="150"/>
    </row>
    <row r="55" spans="1:9" ht="15.6" customHeight="1" x14ac:dyDescent="0.3">
      <c r="A55" s="220"/>
      <c r="B55" s="208" t="s">
        <v>353</v>
      </c>
      <c r="C55" s="148" t="s">
        <v>97</v>
      </c>
      <c r="D55" s="148" t="s">
        <v>433</v>
      </c>
      <c r="E55" s="148"/>
      <c r="F55" s="148" t="s">
        <v>429</v>
      </c>
      <c r="G55" s="148" t="s">
        <v>491</v>
      </c>
      <c r="H55" s="148" t="s">
        <v>489</v>
      </c>
      <c r="I55" s="148" t="s">
        <v>434</v>
      </c>
    </row>
    <row r="56" spans="1:9" x14ac:dyDescent="0.3">
      <c r="A56" s="221"/>
      <c r="B56" s="161"/>
      <c r="C56" s="161"/>
      <c r="D56" s="161"/>
      <c r="E56" s="161"/>
      <c r="F56" s="161" t="s">
        <v>490</v>
      </c>
      <c r="G56" s="161"/>
      <c r="H56" s="161"/>
      <c r="I56" s="161"/>
    </row>
    <row r="57" spans="1:9" x14ac:dyDescent="0.3">
      <c r="A57" s="160"/>
      <c r="B57" s="135"/>
      <c r="C57" s="135"/>
      <c r="D57" s="135"/>
      <c r="E57" s="135"/>
      <c r="F57" s="135"/>
      <c r="G57" s="135"/>
      <c r="H57" s="135"/>
      <c r="I57" s="135"/>
    </row>
    <row r="58" spans="1:9" x14ac:dyDescent="0.3">
      <c r="A58" s="160"/>
      <c r="B58" s="135"/>
      <c r="C58" s="135"/>
      <c r="D58" s="135"/>
      <c r="E58" s="135"/>
      <c r="F58" s="135"/>
      <c r="G58" s="135"/>
      <c r="H58" s="135"/>
      <c r="I58" s="135"/>
    </row>
    <row r="59" spans="1:9" x14ac:dyDescent="0.3">
      <c r="A59" s="160"/>
      <c r="B59" s="135"/>
      <c r="C59" s="135"/>
      <c r="D59" s="135"/>
      <c r="E59" s="135"/>
      <c r="F59" s="135"/>
      <c r="G59" s="135"/>
      <c r="H59" s="135"/>
      <c r="I59" s="135"/>
    </row>
    <row r="60" spans="1:9" x14ac:dyDescent="0.3">
      <c r="E60" s="68"/>
      <c r="F60" s="124"/>
    </row>
    <row r="61" spans="1:9" x14ac:dyDescent="0.3">
      <c r="E61" s="63"/>
      <c r="F61" s="119"/>
    </row>
    <row r="62" spans="1:9" x14ac:dyDescent="0.3">
      <c r="E62" s="64"/>
      <c r="F62" s="119"/>
    </row>
    <row r="63" spans="1:9" x14ac:dyDescent="0.3">
      <c r="E63" s="65"/>
      <c r="F63" s="119"/>
    </row>
    <row r="64" spans="1:9" x14ac:dyDescent="0.3">
      <c r="D64" s="128"/>
      <c r="E64" s="128"/>
      <c r="F64" s="166"/>
      <c r="G64" s="166"/>
    </row>
    <row r="65" spans="4:7" ht="16.5" x14ac:dyDescent="0.35">
      <c r="D65" s="128"/>
      <c r="E65" s="167"/>
      <c r="F65" s="92"/>
      <c r="G65" s="92"/>
    </row>
    <row r="66" spans="4:7" x14ac:dyDescent="0.3">
      <c r="D66" s="128"/>
      <c r="E66" s="128"/>
      <c r="F66" s="168"/>
      <c r="G66" s="166"/>
    </row>
    <row r="67" spans="4:7" ht="16.5" x14ac:dyDescent="0.35">
      <c r="D67" s="128"/>
      <c r="E67" s="167"/>
      <c r="F67" s="92"/>
      <c r="G67" s="92"/>
    </row>
    <row r="68" spans="4:7" x14ac:dyDescent="0.3">
      <c r="D68" s="128"/>
      <c r="E68" s="128"/>
      <c r="F68" s="92"/>
      <c r="G68" s="92"/>
    </row>
    <row r="69" spans="4:7" ht="16.5" x14ac:dyDescent="0.35">
      <c r="D69" s="128"/>
      <c r="E69" s="167"/>
      <c r="F69" s="92"/>
      <c r="G69" s="169"/>
    </row>
    <row r="70" spans="4:7" ht="16.5" x14ac:dyDescent="0.35">
      <c r="D70" s="128"/>
      <c r="E70" s="167"/>
      <c r="F70" s="123"/>
      <c r="G70" s="128"/>
    </row>
    <row r="71" spans="4:7" ht="16.5" x14ac:dyDescent="0.35">
      <c r="D71" s="128"/>
      <c r="E71" s="167"/>
      <c r="F71" s="92"/>
      <c r="G71" s="92"/>
    </row>
    <row r="72" spans="4:7" ht="16.5" x14ac:dyDescent="0.35">
      <c r="D72" s="128"/>
      <c r="E72" s="167"/>
      <c r="F72" s="92"/>
      <c r="G72" s="92"/>
    </row>
    <row r="73" spans="4:7" ht="16.5" x14ac:dyDescent="0.35">
      <c r="D73" s="128"/>
      <c r="E73" s="167"/>
      <c r="F73" s="92"/>
      <c r="G73" s="92"/>
    </row>
    <row r="74" spans="4:7" x14ac:dyDescent="0.3">
      <c r="D74" s="128"/>
      <c r="E74" s="128"/>
      <c r="F74" s="92"/>
      <c r="G74" s="92"/>
    </row>
  </sheetData>
  <mergeCells count="2">
    <mergeCell ref="A1:I1"/>
    <mergeCell ref="A54:A5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&amp;L&amp;8&amp;K00-049Kvh &amp;D&amp;C&amp;8&amp;K00-049&amp;P&amp;R&amp;8&amp;K00-049&amp;F</oddFooter>
  </headerFooter>
  <rowBreaks count="1" manualBreakCount="1">
    <brk id="1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zoomScaleNormal="100" workbookViewId="0">
      <selection activeCell="C2" sqref="C2"/>
    </sheetView>
  </sheetViews>
  <sheetFormatPr defaultRowHeight="15" x14ac:dyDescent="0.3"/>
  <cols>
    <col min="1" max="1" width="26.125" bestFit="1" customWidth="1"/>
    <col min="2" max="3" width="6.5" style="14" bestFit="1" customWidth="1"/>
    <col min="4" max="5" width="22.125" customWidth="1"/>
    <col min="6" max="6" width="18.625" bestFit="1" customWidth="1"/>
    <col min="9" max="9" width="4" style="14" bestFit="1" customWidth="1"/>
  </cols>
  <sheetData>
    <row r="1" spans="1:9" ht="21" x14ac:dyDescent="0.4">
      <c r="A1" s="7" t="s">
        <v>389</v>
      </c>
      <c r="B1" s="77">
        <v>43267</v>
      </c>
      <c r="C1" s="78">
        <v>43268</v>
      </c>
      <c r="D1" s="9"/>
      <c r="E1" s="9"/>
      <c r="F1" s="9"/>
      <c r="I1" s="15"/>
    </row>
    <row r="2" spans="1:9" ht="17.25" thickBot="1" x14ac:dyDescent="0.4">
      <c r="A2" s="8" t="s">
        <v>163</v>
      </c>
      <c r="B2" s="10" t="s">
        <v>165</v>
      </c>
      <c r="C2" s="10" t="s">
        <v>166</v>
      </c>
      <c r="D2" s="11" t="s">
        <v>167</v>
      </c>
      <c r="E2" s="11" t="s">
        <v>0</v>
      </c>
      <c r="F2" s="11" t="s">
        <v>177</v>
      </c>
      <c r="I2" s="15"/>
    </row>
    <row r="3" spans="1:9" ht="16.5" thickTop="1" x14ac:dyDescent="0.3">
      <c r="A3" s="94" t="s">
        <v>249</v>
      </c>
      <c r="B3" s="93"/>
      <c r="C3" s="93"/>
      <c r="D3" s="95"/>
      <c r="E3" s="95"/>
      <c r="F3" s="1"/>
      <c r="I3" s="13" t="s">
        <v>1</v>
      </c>
    </row>
    <row r="4" spans="1:9" ht="15.75" x14ac:dyDescent="0.3">
      <c r="A4" s="3" t="s">
        <v>103</v>
      </c>
      <c r="B4" s="60"/>
      <c r="C4" s="60"/>
      <c r="D4" s="61"/>
      <c r="E4" s="5"/>
      <c r="F4" s="3"/>
      <c r="I4" s="13" t="s">
        <v>3</v>
      </c>
    </row>
    <row r="5" spans="1:9" ht="15.75" x14ac:dyDescent="0.3">
      <c r="A5" s="4" t="s">
        <v>186</v>
      </c>
      <c r="B5" s="60"/>
      <c r="C5" s="60"/>
      <c r="D5" s="61"/>
      <c r="E5" s="5"/>
      <c r="F5" s="3"/>
      <c r="I5" s="13" t="s">
        <v>4</v>
      </c>
    </row>
    <row r="6" spans="1:9" ht="15.75" x14ac:dyDescent="0.3">
      <c r="A6" s="3" t="s">
        <v>50</v>
      </c>
      <c r="B6" s="60"/>
      <c r="C6" s="60"/>
      <c r="D6" s="61"/>
      <c r="E6" s="5"/>
      <c r="F6" s="3"/>
      <c r="I6" s="13" t="s">
        <v>6</v>
      </c>
    </row>
    <row r="7" spans="1:9" ht="15.75" x14ac:dyDescent="0.3">
      <c r="A7" s="90" t="s">
        <v>247</v>
      </c>
      <c r="B7" s="91"/>
      <c r="C7" s="91"/>
      <c r="D7" s="89"/>
      <c r="E7" s="5"/>
      <c r="F7" s="3"/>
      <c r="I7" s="13" t="s">
        <v>8</v>
      </c>
    </row>
    <row r="8" spans="1:9" ht="15.75" x14ac:dyDescent="0.3">
      <c r="A8" s="90" t="s">
        <v>253</v>
      </c>
      <c r="B8" s="91"/>
      <c r="C8" s="91"/>
      <c r="D8" s="89"/>
      <c r="E8" s="5"/>
      <c r="F8" s="3"/>
      <c r="I8" s="13" t="s">
        <v>9</v>
      </c>
    </row>
    <row r="9" spans="1:9" ht="15.75" x14ac:dyDescent="0.3">
      <c r="A9" s="76" t="s">
        <v>244</v>
      </c>
      <c r="B9" s="60"/>
      <c r="C9" s="60"/>
      <c r="D9" s="61"/>
      <c r="E9" s="61"/>
      <c r="F9" s="3"/>
      <c r="I9" s="13" t="s">
        <v>10</v>
      </c>
    </row>
    <row r="10" spans="1:9" ht="15.75" x14ac:dyDescent="0.3">
      <c r="A10" s="3" t="s">
        <v>136</v>
      </c>
      <c r="B10" s="60"/>
      <c r="C10" s="60"/>
      <c r="D10" s="54"/>
      <c r="E10" s="88"/>
      <c r="F10" s="3"/>
      <c r="I10" s="13" t="s">
        <v>11</v>
      </c>
    </row>
    <row r="11" spans="1:9" ht="15.75" x14ac:dyDescent="0.3">
      <c r="A11" s="3" t="s">
        <v>48</v>
      </c>
      <c r="B11" s="60"/>
      <c r="C11" s="60"/>
      <c r="D11" s="61"/>
      <c r="E11" s="5"/>
      <c r="F11" s="3"/>
      <c r="I11" s="13" t="s">
        <v>13</v>
      </c>
    </row>
    <row r="12" spans="1:9" ht="15.75" x14ac:dyDescent="0.3">
      <c r="A12" s="76" t="s">
        <v>245</v>
      </c>
      <c r="B12" s="60"/>
      <c r="C12" s="60"/>
      <c r="D12" s="89"/>
      <c r="E12" s="61"/>
      <c r="F12" s="3"/>
      <c r="I12" s="13" t="s">
        <v>15</v>
      </c>
    </row>
    <row r="13" spans="1:9" ht="15.75" x14ac:dyDescent="0.3">
      <c r="A13" s="4" t="s">
        <v>41</v>
      </c>
      <c r="B13" s="60"/>
      <c r="C13" s="60"/>
      <c r="D13" s="61"/>
      <c r="E13" s="61"/>
      <c r="F13" s="3"/>
      <c r="I13" s="13" t="s">
        <v>16</v>
      </c>
    </row>
    <row r="14" spans="1:9" ht="15.75" x14ac:dyDescent="0.3">
      <c r="A14" s="62" t="s">
        <v>228</v>
      </c>
      <c r="B14" s="60"/>
      <c r="C14" s="60"/>
      <c r="D14" s="61"/>
      <c r="E14" s="61"/>
      <c r="F14" s="59"/>
      <c r="I14" s="13" t="s">
        <v>18</v>
      </c>
    </row>
    <row r="15" spans="1:9" ht="15.75" x14ac:dyDescent="0.3">
      <c r="A15" s="62" t="s">
        <v>241</v>
      </c>
      <c r="B15" s="86"/>
      <c r="C15" s="86"/>
      <c r="D15" s="87"/>
      <c r="E15" s="87"/>
      <c r="F15" s="3"/>
      <c r="I15" s="13" t="s">
        <v>19</v>
      </c>
    </row>
    <row r="16" spans="1:9" ht="15.75" x14ac:dyDescent="0.3">
      <c r="A16" s="3" t="s">
        <v>106</v>
      </c>
      <c r="B16" s="60"/>
      <c r="C16" s="60"/>
      <c r="D16" s="61"/>
      <c r="E16" s="5"/>
      <c r="F16" s="59"/>
      <c r="I16" s="13" t="s">
        <v>258</v>
      </c>
    </row>
    <row r="17" spans="1:9" ht="15.75" x14ac:dyDescent="0.3">
      <c r="A17" s="3" t="s">
        <v>26</v>
      </c>
      <c r="B17" s="60"/>
      <c r="C17" s="60"/>
      <c r="D17" s="5"/>
      <c r="E17" s="49"/>
      <c r="F17" s="3"/>
      <c r="I17" s="13" t="s">
        <v>22</v>
      </c>
    </row>
    <row r="18" spans="1:9" ht="15.75" x14ac:dyDescent="0.3">
      <c r="A18" s="3" t="s">
        <v>5</v>
      </c>
      <c r="B18" s="60"/>
      <c r="C18" s="60"/>
      <c r="D18" s="61"/>
      <c r="E18" s="5"/>
      <c r="F18" s="3"/>
      <c r="I18" s="13" t="s">
        <v>23</v>
      </c>
    </row>
    <row r="19" spans="1:9" ht="15.75" x14ac:dyDescent="0.3">
      <c r="A19" s="3" t="s">
        <v>140</v>
      </c>
      <c r="B19" s="60"/>
      <c r="C19" s="60"/>
      <c r="D19" s="89"/>
      <c r="E19" s="48"/>
      <c r="F19" s="3"/>
      <c r="I19" s="13" t="s">
        <v>25</v>
      </c>
    </row>
    <row r="20" spans="1:9" ht="15.75" x14ac:dyDescent="0.3">
      <c r="A20" s="76" t="s">
        <v>246</v>
      </c>
      <c r="B20" s="60"/>
      <c r="C20" s="60"/>
      <c r="D20" s="61"/>
      <c r="E20" s="48"/>
      <c r="F20" s="3"/>
      <c r="I20" s="13" t="s">
        <v>27</v>
      </c>
    </row>
    <row r="21" spans="1:9" ht="15.75" x14ac:dyDescent="0.3">
      <c r="A21" s="90" t="s">
        <v>254</v>
      </c>
      <c r="B21" s="91"/>
      <c r="C21" s="91"/>
      <c r="D21" s="89"/>
      <c r="E21" s="5"/>
      <c r="F21" s="3"/>
      <c r="I21" s="13" t="s">
        <v>29</v>
      </c>
    </row>
    <row r="22" spans="1:9" ht="15.75" x14ac:dyDescent="0.3">
      <c r="A22" s="76" t="s">
        <v>242</v>
      </c>
      <c r="B22" s="60"/>
      <c r="C22" s="60"/>
      <c r="D22" s="61"/>
      <c r="E22" s="5"/>
      <c r="F22" s="3"/>
      <c r="I22" s="13" t="s">
        <v>31</v>
      </c>
    </row>
    <row r="23" spans="1:9" ht="15.75" x14ac:dyDescent="0.3">
      <c r="A23" s="90" t="s">
        <v>251</v>
      </c>
      <c r="B23" s="91"/>
      <c r="C23" s="91"/>
      <c r="D23" s="89"/>
      <c r="E23" s="5"/>
      <c r="F23" s="3"/>
      <c r="I23" s="13" t="s">
        <v>32</v>
      </c>
    </row>
    <row r="24" spans="1:9" ht="15.75" x14ac:dyDescent="0.3">
      <c r="A24" s="3" t="s">
        <v>33</v>
      </c>
      <c r="B24" s="91"/>
      <c r="C24" s="91"/>
      <c r="D24" s="5"/>
      <c r="E24" s="5"/>
      <c r="F24" s="3"/>
      <c r="I24" s="13" t="s">
        <v>34</v>
      </c>
    </row>
    <row r="25" spans="1:9" ht="15.75" x14ac:dyDescent="0.3">
      <c r="A25" s="100" t="s">
        <v>300</v>
      </c>
      <c r="B25" s="91"/>
      <c r="C25" s="101"/>
      <c r="D25" s="102"/>
      <c r="E25" s="5"/>
      <c r="F25" s="3"/>
      <c r="I25" s="13" t="s">
        <v>36</v>
      </c>
    </row>
    <row r="26" spans="1:9" ht="15.75" x14ac:dyDescent="0.3">
      <c r="A26" s="3" t="s">
        <v>89</v>
      </c>
      <c r="B26" s="91"/>
      <c r="C26" s="91"/>
      <c r="D26" s="61"/>
      <c r="E26" s="61"/>
      <c r="F26" s="3"/>
      <c r="I26" s="13" t="s">
        <v>38</v>
      </c>
    </row>
    <row r="27" spans="1:9" ht="15.75" x14ac:dyDescent="0.3">
      <c r="A27" s="3" t="s">
        <v>130</v>
      </c>
      <c r="B27" s="103"/>
      <c r="C27" s="103"/>
      <c r="D27" s="104"/>
      <c r="E27" s="104"/>
      <c r="F27" s="3"/>
      <c r="I27" s="13" t="s">
        <v>259</v>
      </c>
    </row>
    <row r="28" spans="1:9" ht="15.75" x14ac:dyDescent="0.3">
      <c r="A28" s="3" t="s">
        <v>108</v>
      </c>
      <c r="B28" s="60"/>
      <c r="C28" s="60"/>
      <c r="D28" s="61"/>
      <c r="E28" s="49"/>
      <c r="F28" s="3"/>
      <c r="I28" s="13" t="s">
        <v>40</v>
      </c>
    </row>
    <row r="29" spans="1:9" ht="15.75" x14ac:dyDescent="0.3">
      <c r="A29" s="90" t="s">
        <v>250</v>
      </c>
      <c r="B29" s="91"/>
      <c r="C29" s="91"/>
      <c r="D29" s="89"/>
      <c r="E29" s="89"/>
      <c r="F29" s="3"/>
      <c r="I29" s="13" t="s">
        <v>42</v>
      </c>
    </row>
    <row r="30" spans="1:9" ht="15.75" x14ac:dyDescent="0.3">
      <c r="A30" s="3" t="s">
        <v>37</v>
      </c>
      <c r="B30" s="60"/>
      <c r="C30" s="60"/>
      <c r="D30" s="61"/>
      <c r="E30" s="5"/>
      <c r="F30" s="3"/>
      <c r="I30" s="13" t="s">
        <v>44</v>
      </c>
    </row>
    <row r="31" spans="1:9" ht="15.75" x14ac:dyDescent="0.3">
      <c r="A31" s="3" t="s">
        <v>110</v>
      </c>
      <c r="B31" s="60"/>
      <c r="C31" s="60"/>
      <c r="D31" s="5"/>
      <c r="E31" s="61"/>
      <c r="F31" s="3"/>
      <c r="I31" s="13" t="s">
        <v>46</v>
      </c>
    </row>
    <row r="32" spans="1:9" ht="15.75" x14ac:dyDescent="0.3">
      <c r="A32" s="3" t="s">
        <v>144</v>
      </c>
      <c r="B32" s="91"/>
      <c r="C32" s="91"/>
      <c r="D32" s="89"/>
      <c r="E32" s="89"/>
      <c r="F32" s="3"/>
      <c r="I32" s="13" t="s">
        <v>260</v>
      </c>
    </row>
    <row r="33" spans="1:9" ht="15.75" x14ac:dyDescent="0.3">
      <c r="A33" s="90" t="s">
        <v>255</v>
      </c>
      <c r="B33" s="91"/>
      <c r="C33" s="91"/>
      <c r="D33" s="104"/>
      <c r="E33" s="89"/>
      <c r="F33" s="3"/>
      <c r="I33" s="13" t="s">
        <v>49</v>
      </c>
    </row>
    <row r="34" spans="1:9" ht="15.75" x14ac:dyDescent="0.3">
      <c r="A34" s="90" t="s">
        <v>252</v>
      </c>
      <c r="B34" s="98"/>
      <c r="C34" s="98"/>
      <c r="D34" s="99"/>
      <c r="E34" s="5"/>
      <c r="F34" s="3"/>
      <c r="I34" s="13" t="s">
        <v>51</v>
      </c>
    </row>
    <row r="35" spans="1:9" ht="15.75" x14ac:dyDescent="0.3">
      <c r="A35" s="3" t="s">
        <v>146</v>
      </c>
      <c r="B35" s="60"/>
      <c r="C35" s="60"/>
      <c r="D35" s="89"/>
      <c r="E35" s="5"/>
      <c r="F35" s="3"/>
      <c r="I35" s="13" t="s">
        <v>52</v>
      </c>
    </row>
    <row r="36" spans="1:9" ht="15.75" x14ac:dyDescent="0.3">
      <c r="A36" s="2" t="s">
        <v>80</v>
      </c>
      <c r="B36" s="60"/>
      <c r="C36" s="60"/>
      <c r="D36" s="61"/>
      <c r="E36" s="61"/>
      <c r="F36" s="3"/>
      <c r="I36" s="13" t="s">
        <v>54</v>
      </c>
    </row>
    <row r="37" spans="1:9" ht="15.75" x14ac:dyDescent="0.3">
      <c r="A37" s="97" t="s">
        <v>299</v>
      </c>
      <c r="B37" s="91"/>
      <c r="C37" s="91"/>
      <c r="D37" s="104"/>
      <c r="E37" s="51"/>
      <c r="F37" s="3"/>
      <c r="I37" s="13" t="s">
        <v>56</v>
      </c>
    </row>
    <row r="38" spans="1:9" ht="15.75" x14ac:dyDescent="0.3">
      <c r="A38" s="3" t="s">
        <v>112</v>
      </c>
      <c r="B38" s="60"/>
      <c r="C38" s="60"/>
      <c r="D38" s="61"/>
      <c r="E38" s="5"/>
      <c r="F38" s="3"/>
      <c r="I38" s="13" t="s">
        <v>58</v>
      </c>
    </row>
    <row r="39" spans="1:9" ht="15.75" x14ac:dyDescent="0.3">
      <c r="A39" s="4" t="s">
        <v>217</v>
      </c>
      <c r="B39" s="60"/>
      <c r="C39" s="60"/>
      <c r="D39" s="61"/>
      <c r="E39" s="5"/>
      <c r="F39" s="3"/>
      <c r="I39" s="13" t="s">
        <v>60</v>
      </c>
    </row>
    <row r="40" spans="1:9" ht="15.75" x14ac:dyDescent="0.3">
      <c r="A40" s="3" t="s">
        <v>59</v>
      </c>
      <c r="B40" s="60"/>
      <c r="C40" s="60"/>
      <c r="D40" s="61"/>
      <c r="E40" s="5"/>
      <c r="F40" s="3"/>
      <c r="I40" s="13" t="s">
        <v>62</v>
      </c>
    </row>
    <row r="41" spans="1:9" ht="15.75" x14ac:dyDescent="0.3">
      <c r="A41" s="90" t="s">
        <v>256</v>
      </c>
      <c r="B41" s="60"/>
      <c r="C41" s="91"/>
      <c r="D41" s="89"/>
      <c r="E41" s="89"/>
      <c r="F41" s="3"/>
      <c r="I41" s="13" t="s">
        <v>64</v>
      </c>
    </row>
    <row r="42" spans="1:9" ht="15.75" x14ac:dyDescent="0.3">
      <c r="A42" s="3" t="s">
        <v>152</v>
      </c>
      <c r="B42" s="91"/>
      <c r="C42" s="91"/>
      <c r="D42" s="89"/>
      <c r="E42" s="51"/>
      <c r="F42" s="3"/>
      <c r="I42" s="13" t="s">
        <v>65</v>
      </c>
    </row>
    <row r="43" spans="1:9" ht="15.75" x14ac:dyDescent="0.3">
      <c r="A43" s="62" t="s">
        <v>229</v>
      </c>
      <c r="B43" s="60"/>
      <c r="C43" s="60"/>
      <c r="D43" s="61"/>
      <c r="E43" s="61"/>
      <c r="F43" s="3"/>
      <c r="I43" s="13" t="s">
        <v>66</v>
      </c>
    </row>
    <row r="44" spans="1:9" ht="15.75" x14ac:dyDescent="0.3">
      <c r="A44" s="90" t="s">
        <v>248</v>
      </c>
      <c r="B44" s="91"/>
      <c r="C44" s="91"/>
      <c r="D44" s="89"/>
      <c r="E44" s="5"/>
      <c r="F44" s="3"/>
      <c r="I44" s="13" t="s">
        <v>67</v>
      </c>
    </row>
    <row r="45" spans="1:9" ht="15.75" x14ac:dyDescent="0.3">
      <c r="A45" s="90" t="s">
        <v>257</v>
      </c>
      <c r="B45" s="91"/>
      <c r="C45" s="91"/>
      <c r="D45" s="89"/>
      <c r="E45" s="5"/>
      <c r="F45" s="3"/>
      <c r="I45" s="13" t="s">
        <v>69</v>
      </c>
    </row>
    <row r="46" spans="1:9" ht="15.75" x14ac:dyDescent="0.3">
      <c r="A46" s="2" t="s">
        <v>85</v>
      </c>
      <c r="B46" s="60"/>
      <c r="C46" s="60"/>
      <c r="D46" s="61"/>
      <c r="E46" s="5"/>
      <c r="F46" s="3"/>
      <c r="I46" s="13" t="s">
        <v>70</v>
      </c>
    </row>
    <row r="47" spans="1:9" ht="15.75" x14ac:dyDescent="0.3">
      <c r="A47" s="100" t="s">
        <v>301</v>
      </c>
      <c r="B47" s="101"/>
      <c r="C47" s="101"/>
      <c r="D47" s="102"/>
      <c r="E47" s="102"/>
      <c r="F47" s="3"/>
      <c r="I47" s="13" t="s">
        <v>72</v>
      </c>
    </row>
    <row r="48" spans="1:9" ht="15.75" x14ac:dyDescent="0.3">
      <c r="A48" s="3" t="s">
        <v>164</v>
      </c>
      <c r="B48" s="60"/>
      <c r="C48" s="60"/>
      <c r="D48" s="61"/>
      <c r="E48" s="61"/>
      <c r="F48" s="3"/>
      <c r="I48" s="13" t="s">
        <v>74</v>
      </c>
    </row>
    <row r="49" spans="1:9" ht="15.75" x14ac:dyDescent="0.3">
      <c r="A49" s="3" t="s">
        <v>68</v>
      </c>
      <c r="B49" s="12"/>
      <c r="C49" s="12"/>
      <c r="D49" s="5"/>
      <c r="E49" s="5"/>
      <c r="F49" s="3"/>
      <c r="I49" s="13" t="s">
        <v>261</v>
      </c>
    </row>
    <row r="50" spans="1:9" ht="15.75" x14ac:dyDescent="0.3">
      <c r="A50" s="45" t="s">
        <v>213</v>
      </c>
      <c r="B50" s="12"/>
      <c r="C50" s="12"/>
      <c r="D50" s="5"/>
      <c r="E50" s="51"/>
      <c r="F50" s="3"/>
      <c r="I50" s="13" t="s">
        <v>262</v>
      </c>
    </row>
    <row r="51" spans="1:9" ht="15.75" x14ac:dyDescent="0.3">
      <c r="A51" s="4" t="s">
        <v>134</v>
      </c>
      <c r="B51" s="12"/>
      <c r="C51" s="12"/>
      <c r="D51" s="5"/>
      <c r="E51" s="5"/>
      <c r="F51" s="3"/>
      <c r="I51" s="13" t="s">
        <v>263</v>
      </c>
    </row>
    <row r="52" spans="1:9" ht="15.75" x14ac:dyDescent="0.3">
      <c r="A52" s="3" t="s">
        <v>180</v>
      </c>
      <c r="B52" s="50"/>
      <c r="C52" s="50"/>
      <c r="D52" s="51"/>
      <c r="E52" s="51"/>
      <c r="F52" s="3"/>
      <c r="I52" s="13" t="s">
        <v>264</v>
      </c>
    </row>
    <row r="53" spans="1:9" ht="15.75" x14ac:dyDescent="0.3">
      <c r="A53" s="4" t="s">
        <v>2</v>
      </c>
      <c r="B53" s="50"/>
      <c r="C53" s="12"/>
      <c r="D53" s="51"/>
      <c r="E53" s="5"/>
      <c r="F53" s="3"/>
      <c r="I53" s="13" t="s">
        <v>265</v>
      </c>
    </row>
    <row r="54" spans="1:9" ht="15.75" x14ac:dyDescent="0.3">
      <c r="A54" s="3" t="s">
        <v>114</v>
      </c>
      <c r="B54" s="50"/>
      <c r="C54" s="50"/>
      <c r="D54" s="5"/>
      <c r="E54" s="5"/>
      <c r="F54" s="3"/>
      <c r="I54" s="13" t="s">
        <v>81</v>
      </c>
    </row>
    <row r="55" spans="1:9" ht="15.75" x14ac:dyDescent="0.3">
      <c r="A55" s="52" t="s">
        <v>222</v>
      </c>
      <c r="B55" s="50"/>
      <c r="C55" s="50"/>
      <c r="D55" s="56"/>
      <c r="E55" s="56"/>
      <c r="F55" s="3"/>
      <c r="I55" s="13" t="s">
        <v>83</v>
      </c>
    </row>
    <row r="56" spans="1:9" ht="15.75" x14ac:dyDescent="0.3">
      <c r="A56" s="3" t="s">
        <v>17</v>
      </c>
      <c r="B56" s="12"/>
      <c r="C56" s="12"/>
      <c r="D56" s="5"/>
      <c r="E56" s="48"/>
      <c r="F56" s="3"/>
      <c r="I56" s="13" t="s">
        <v>84</v>
      </c>
    </row>
    <row r="57" spans="1:9" ht="15.75" x14ac:dyDescent="0.3">
      <c r="A57" s="4" t="s">
        <v>156</v>
      </c>
      <c r="B57" s="12"/>
      <c r="C57" s="12"/>
      <c r="D57" s="5"/>
      <c r="E57" s="5"/>
      <c r="F57" s="3"/>
      <c r="I57" s="13" t="s">
        <v>86</v>
      </c>
    </row>
    <row r="58" spans="1:9" ht="15.75" x14ac:dyDescent="0.3">
      <c r="A58" s="3" t="s">
        <v>39</v>
      </c>
      <c r="B58" s="50"/>
      <c r="C58" s="50"/>
      <c r="D58" s="5"/>
      <c r="E58" s="5"/>
      <c r="F58" s="3"/>
      <c r="I58" s="13" t="s">
        <v>88</v>
      </c>
    </row>
    <row r="59" spans="1:9" ht="15.75" x14ac:dyDescent="0.3">
      <c r="A59" s="3" t="s">
        <v>170</v>
      </c>
      <c r="B59" s="50"/>
      <c r="C59" s="50"/>
      <c r="D59" s="5"/>
      <c r="E59" s="5"/>
      <c r="F59" s="3"/>
      <c r="I59" s="13" t="s">
        <v>90</v>
      </c>
    </row>
    <row r="60" spans="1:9" ht="15.75" x14ac:dyDescent="0.3">
      <c r="A60" s="58" t="s">
        <v>224</v>
      </c>
      <c r="B60" s="50"/>
      <c r="C60" s="50"/>
      <c r="D60" s="51"/>
      <c r="E60" s="51"/>
      <c r="F60" s="3"/>
      <c r="I60" s="13" t="s">
        <v>92</v>
      </c>
    </row>
    <row r="61" spans="1:9" ht="15.75" x14ac:dyDescent="0.3">
      <c r="A61" s="52" t="s">
        <v>219</v>
      </c>
      <c r="B61" s="50"/>
      <c r="C61" s="50"/>
      <c r="D61" s="51"/>
      <c r="E61" s="51"/>
      <c r="F61" s="3"/>
      <c r="I61" s="13" t="s">
        <v>94</v>
      </c>
    </row>
    <row r="62" spans="1:9" ht="15.75" x14ac:dyDescent="0.3">
      <c r="A62" s="3" t="s">
        <v>138</v>
      </c>
      <c r="B62" s="50"/>
      <c r="C62" s="50"/>
      <c r="D62" s="5"/>
      <c r="E62" s="5"/>
      <c r="F62" s="3"/>
      <c r="I62" s="13" t="s">
        <v>96</v>
      </c>
    </row>
    <row r="63" spans="1:9" ht="15.75" x14ac:dyDescent="0.3">
      <c r="A63" s="3" t="s">
        <v>128</v>
      </c>
      <c r="B63" s="50"/>
      <c r="C63" s="50"/>
      <c r="D63" s="5"/>
      <c r="E63" s="5"/>
      <c r="F63" s="3"/>
      <c r="I63" s="13" t="s">
        <v>98</v>
      </c>
    </row>
    <row r="64" spans="1:9" ht="15.75" x14ac:dyDescent="0.3">
      <c r="A64" s="4" t="s">
        <v>173</v>
      </c>
      <c r="B64" s="60"/>
      <c r="C64" s="60"/>
      <c r="D64" s="61"/>
      <c r="E64" s="61"/>
      <c r="F64" s="3"/>
      <c r="I64" s="13" t="s">
        <v>99</v>
      </c>
    </row>
    <row r="65" spans="1:9" ht="15.75" x14ac:dyDescent="0.3">
      <c r="A65" s="52" t="s">
        <v>220</v>
      </c>
      <c r="B65" s="50"/>
      <c r="C65" s="50"/>
      <c r="D65" s="5"/>
      <c r="E65" s="5"/>
      <c r="F65" s="3"/>
      <c r="I65" s="13" t="s">
        <v>101</v>
      </c>
    </row>
    <row r="66" spans="1:9" ht="15.75" x14ac:dyDescent="0.3">
      <c r="A66" s="2" t="s">
        <v>79</v>
      </c>
      <c r="B66" s="50"/>
      <c r="C66" s="50"/>
      <c r="D66" s="5"/>
      <c r="E66" s="5"/>
      <c r="F66" s="3"/>
      <c r="I66" s="13" t="s">
        <v>102</v>
      </c>
    </row>
    <row r="67" spans="1:9" ht="15.75" x14ac:dyDescent="0.3">
      <c r="A67" s="3" t="s">
        <v>95</v>
      </c>
      <c r="B67" s="50"/>
      <c r="C67" s="50"/>
      <c r="D67" s="5"/>
      <c r="E67" s="5"/>
      <c r="F67" s="3"/>
      <c r="I67" s="13" t="s">
        <v>104</v>
      </c>
    </row>
    <row r="68" spans="1:9" ht="15.75" x14ac:dyDescent="0.3">
      <c r="A68" s="3" t="s">
        <v>179</v>
      </c>
      <c r="B68" s="50"/>
      <c r="C68" s="50"/>
      <c r="D68" s="5"/>
      <c r="E68" s="5"/>
      <c r="F68" s="3"/>
      <c r="I68" s="13" t="s">
        <v>105</v>
      </c>
    </row>
    <row r="69" spans="1:9" ht="15.75" x14ac:dyDescent="0.3">
      <c r="A69" s="4" t="s">
        <v>12</v>
      </c>
      <c r="B69" s="50"/>
      <c r="C69" s="50"/>
      <c r="D69" s="5"/>
      <c r="E69" s="5"/>
      <c r="F69" s="3"/>
      <c r="I69" s="13" t="s">
        <v>107</v>
      </c>
    </row>
    <row r="70" spans="1:9" ht="15.75" x14ac:dyDescent="0.3">
      <c r="A70" s="3" t="s">
        <v>174</v>
      </c>
      <c r="B70" s="12"/>
      <c r="C70" s="12"/>
      <c r="D70" s="5"/>
      <c r="E70" s="5"/>
      <c r="F70" s="3"/>
      <c r="I70" s="13" t="s">
        <v>109</v>
      </c>
    </row>
    <row r="71" spans="1:9" ht="15.75" x14ac:dyDescent="0.3">
      <c r="A71" s="17" t="s">
        <v>35</v>
      </c>
      <c r="B71" s="50"/>
      <c r="C71" s="50"/>
      <c r="D71" s="5"/>
      <c r="E71" s="5"/>
      <c r="F71" s="3"/>
      <c r="I71" s="13" t="s">
        <v>111</v>
      </c>
    </row>
    <row r="72" spans="1:9" ht="15.75" x14ac:dyDescent="0.3">
      <c r="A72" s="3" t="s">
        <v>97</v>
      </c>
      <c r="B72" s="50"/>
      <c r="C72" s="50"/>
      <c r="D72" s="51"/>
      <c r="E72" s="5"/>
      <c r="F72" s="3"/>
      <c r="I72" s="13" t="s">
        <v>113</v>
      </c>
    </row>
    <row r="73" spans="1:9" ht="15.75" x14ac:dyDescent="0.3">
      <c r="A73" s="105" t="s">
        <v>87</v>
      </c>
      <c r="B73" s="12"/>
      <c r="C73" s="12"/>
      <c r="D73" s="5"/>
      <c r="E73" s="5"/>
      <c r="F73" s="3"/>
      <c r="I73" s="13" t="s">
        <v>115</v>
      </c>
    </row>
    <row r="74" spans="1:9" ht="15.75" x14ac:dyDescent="0.3">
      <c r="A74" s="53" t="s">
        <v>93</v>
      </c>
      <c r="B74" s="50"/>
      <c r="C74" s="50"/>
      <c r="D74" s="51"/>
      <c r="E74" s="5"/>
      <c r="F74" s="3"/>
      <c r="I74" s="13" t="s">
        <v>116</v>
      </c>
    </row>
    <row r="75" spans="1:9" ht="15.75" x14ac:dyDescent="0.3">
      <c r="A75" s="3" t="s">
        <v>176</v>
      </c>
      <c r="B75" s="50"/>
      <c r="C75" s="50"/>
      <c r="D75" s="51"/>
      <c r="E75" s="5"/>
      <c r="F75" s="3"/>
      <c r="I75" s="13" t="s">
        <v>117</v>
      </c>
    </row>
    <row r="76" spans="1:9" ht="15.75" x14ac:dyDescent="0.3">
      <c r="A76" s="4" t="s">
        <v>181</v>
      </c>
      <c r="B76" s="50"/>
      <c r="C76" s="50"/>
      <c r="D76" s="5"/>
      <c r="E76" s="5"/>
      <c r="F76" s="3"/>
      <c r="I76" s="13" t="s">
        <v>118</v>
      </c>
    </row>
    <row r="77" spans="1:9" ht="15.75" x14ac:dyDescent="0.3">
      <c r="A77" s="3" t="s">
        <v>28</v>
      </c>
      <c r="B77" s="12"/>
      <c r="C77" s="12"/>
      <c r="D77" s="51"/>
      <c r="E77" s="5"/>
      <c r="F77" s="3"/>
      <c r="I77" s="13" t="s">
        <v>120</v>
      </c>
    </row>
    <row r="78" spans="1:9" ht="15.75" x14ac:dyDescent="0.3">
      <c r="A78" s="3" t="s">
        <v>30</v>
      </c>
      <c r="B78" s="50"/>
      <c r="C78" s="50"/>
      <c r="D78" s="5"/>
      <c r="E78" s="5"/>
      <c r="F78" s="3"/>
      <c r="I78" s="13" t="s">
        <v>122</v>
      </c>
    </row>
    <row r="79" spans="1:9" ht="15.75" x14ac:dyDescent="0.3">
      <c r="A79" s="3" t="s">
        <v>21</v>
      </c>
      <c r="B79" s="50"/>
      <c r="C79" s="50"/>
      <c r="D79" s="5"/>
      <c r="E79" s="51"/>
      <c r="F79" s="3"/>
      <c r="I79" s="13" t="s">
        <v>124</v>
      </c>
    </row>
    <row r="80" spans="1:9" ht="15.75" x14ac:dyDescent="0.3">
      <c r="A80" s="3" t="s">
        <v>91</v>
      </c>
      <c r="B80" s="50"/>
      <c r="C80" s="50"/>
      <c r="D80" s="5"/>
      <c r="E80" s="5"/>
      <c r="F80" s="3"/>
      <c r="I80" s="13" t="s">
        <v>126</v>
      </c>
    </row>
    <row r="81" spans="1:9" ht="15.75" x14ac:dyDescent="0.3">
      <c r="A81" s="3" t="s">
        <v>100</v>
      </c>
      <c r="B81" s="50"/>
      <c r="C81" s="50"/>
      <c r="D81" s="5"/>
      <c r="E81" s="5"/>
      <c r="F81" s="3"/>
      <c r="I81" s="13" t="s">
        <v>127</v>
      </c>
    </row>
    <row r="82" spans="1:9" ht="15.75" x14ac:dyDescent="0.3">
      <c r="A82" s="4" t="s">
        <v>53</v>
      </c>
      <c r="B82" s="50"/>
      <c r="C82" s="50"/>
      <c r="D82" s="5"/>
      <c r="E82" s="5"/>
      <c r="F82" s="3"/>
      <c r="I82" s="13" t="s">
        <v>129</v>
      </c>
    </row>
    <row r="83" spans="1:9" ht="15.75" x14ac:dyDescent="0.3">
      <c r="A83" s="3" t="s">
        <v>43</v>
      </c>
      <c r="B83" s="12"/>
      <c r="C83" s="12"/>
      <c r="D83" s="51"/>
      <c r="E83" s="5"/>
      <c r="F83" s="3"/>
      <c r="I83" s="13" t="s">
        <v>131</v>
      </c>
    </row>
    <row r="84" spans="1:9" ht="15.75" x14ac:dyDescent="0.3">
      <c r="A84" s="3" t="s">
        <v>218</v>
      </c>
      <c r="B84" s="50"/>
      <c r="C84" s="50"/>
      <c r="D84" s="5"/>
      <c r="E84" s="51"/>
      <c r="F84" s="3"/>
      <c r="I84" s="13" t="s">
        <v>133</v>
      </c>
    </row>
    <row r="85" spans="1:9" ht="15.75" x14ac:dyDescent="0.3">
      <c r="A85" s="3" t="s">
        <v>119</v>
      </c>
      <c r="B85" s="50"/>
      <c r="C85" s="50"/>
      <c r="D85" s="51"/>
      <c r="E85" s="5"/>
      <c r="F85" s="3"/>
      <c r="I85" s="13" t="s">
        <v>135</v>
      </c>
    </row>
    <row r="86" spans="1:9" ht="15.75" x14ac:dyDescent="0.3">
      <c r="A86" s="3" t="s">
        <v>178</v>
      </c>
      <c r="B86" s="60"/>
      <c r="C86" s="12"/>
      <c r="D86" s="61"/>
      <c r="E86" s="5"/>
      <c r="F86" s="3"/>
      <c r="I86" s="13" t="s">
        <v>137</v>
      </c>
    </row>
    <row r="87" spans="1:9" ht="15.75" x14ac:dyDescent="0.3">
      <c r="A87" s="3" t="s">
        <v>142</v>
      </c>
      <c r="B87" s="50"/>
      <c r="C87" s="50"/>
      <c r="D87" s="61"/>
      <c r="E87" s="51"/>
      <c r="F87" s="3"/>
      <c r="I87" s="13" t="s">
        <v>139</v>
      </c>
    </row>
    <row r="88" spans="1:9" ht="15.75" x14ac:dyDescent="0.3">
      <c r="A88" s="3" t="s">
        <v>144</v>
      </c>
      <c r="B88" s="50"/>
      <c r="C88" s="50"/>
      <c r="D88" s="51"/>
      <c r="E88" s="5"/>
      <c r="F88" s="3"/>
      <c r="I88" s="13" t="s">
        <v>141</v>
      </c>
    </row>
    <row r="89" spans="1:9" ht="15.75" x14ac:dyDescent="0.3">
      <c r="A89" s="3" t="s">
        <v>45</v>
      </c>
      <c r="B89" s="50"/>
      <c r="C89" s="50"/>
      <c r="D89" s="5"/>
      <c r="E89" s="5"/>
      <c r="F89" s="3"/>
      <c r="I89" s="13" t="s">
        <v>143</v>
      </c>
    </row>
    <row r="90" spans="1:9" ht="15.75" x14ac:dyDescent="0.3">
      <c r="A90" s="3" t="s">
        <v>71</v>
      </c>
      <c r="B90" s="50"/>
      <c r="C90" s="50"/>
      <c r="D90" s="5"/>
      <c r="E90" s="5"/>
      <c r="F90" s="3"/>
      <c r="I90" s="13" t="s">
        <v>145</v>
      </c>
    </row>
    <row r="91" spans="1:9" ht="15.75" x14ac:dyDescent="0.3">
      <c r="A91" s="3" t="s">
        <v>148</v>
      </c>
      <c r="B91" s="50"/>
      <c r="C91" s="50"/>
      <c r="D91" s="5"/>
      <c r="E91" s="5"/>
      <c r="F91" s="3"/>
      <c r="I91" s="13" t="s">
        <v>147</v>
      </c>
    </row>
    <row r="92" spans="1:9" ht="15.75" x14ac:dyDescent="0.3">
      <c r="A92" s="52" t="s">
        <v>227</v>
      </c>
      <c r="B92" s="50"/>
      <c r="C92" s="50"/>
      <c r="D92" s="6"/>
      <c r="E92" s="6"/>
      <c r="F92" s="3"/>
      <c r="I92" s="13" t="s">
        <v>149</v>
      </c>
    </row>
    <row r="93" spans="1:9" ht="15.75" x14ac:dyDescent="0.3">
      <c r="A93" s="3" t="s">
        <v>121</v>
      </c>
      <c r="B93" s="50"/>
      <c r="C93" s="50"/>
      <c r="D93" s="5"/>
      <c r="E93" s="5"/>
      <c r="F93" s="3"/>
      <c r="I93" s="13" t="s">
        <v>151</v>
      </c>
    </row>
    <row r="94" spans="1:9" ht="15.75" x14ac:dyDescent="0.3">
      <c r="A94" s="4" t="s">
        <v>55</v>
      </c>
      <c r="B94" s="12"/>
      <c r="C94" s="12"/>
      <c r="D94" s="5"/>
      <c r="E94" s="5"/>
      <c r="F94" s="3"/>
      <c r="I94" s="13" t="s">
        <v>153</v>
      </c>
    </row>
    <row r="95" spans="1:9" ht="15.75" x14ac:dyDescent="0.3">
      <c r="A95" s="3" t="s">
        <v>150</v>
      </c>
      <c r="B95" s="12"/>
      <c r="C95" s="12"/>
      <c r="D95" s="5"/>
      <c r="E95" s="5"/>
      <c r="F95" s="3"/>
      <c r="I95" s="13" t="s">
        <v>154</v>
      </c>
    </row>
    <row r="96" spans="1:9" ht="15.75" x14ac:dyDescent="0.3">
      <c r="A96" s="3" t="s">
        <v>57</v>
      </c>
      <c r="B96" s="12"/>
      <c r="C96" s="12"/>
      <c r="D96" s="5"/>
      <c r="E96" s="5"/>
      <c r="F96" s="3"/>
      <c r="I96" s="13" t="s">
        <v>155</v>
      </c>
    </row>
    <row r="97" spans="1:9" ht="15.75" x14ac:dyDescent="0.3">
      <c r="A97" s="3" t="s">
        <v>162</v>
      </c>
      <c r="B97" s="12"/>
      <c r="C97" s="12"/>
      <c r="D97" s="5"/>
      <c r="E97" s="5"/>
      <c r="F97" s="3"/>
      <c r="I97" s="13" t="s">
        <v>157</v>
      </c>
    </row>
    <row r="98" spans="1:9" ht="15.75" x14ac:dyDescent="0.3">
      <c r="A98" s="4" t="s">
        <v>61</v>
      </c>
      <c r="B98" s="12"/>
      <c r="C98" s="12"/>
      <c r="D98" s="5"/>
      <c r="E98" s="5"/>
      <c r="F98" s="3"/>
      <c r="I98" s="13" t="s">
        <v>158</v>
      </c>
    </row>
    <row r="99" spans="1:9" ht="15.75" x14ac:dyDescent="0.3">
      <c r="A99" s="3" t="s">
        <v>132</v>
      </c>
      <c r="B99" s="50"/>
      <c r="C99" s="50"/>
      <c r="D99" s="5"/>
      <c r="E99" s="5"/>
      <c r="F99" s="3"/>
      <c r="I99" s="13" t="s">
        <v>159</v>
      </c>
    </row>
    <row r="100" spans="1:9" ht="15.75" x14ac:dyDescent="0.3">
      <c r="A100" s="3" t="s">
        <v>47</v>
      </c>
      <c r="B100" s="12"/>
      <c r="C100" s="12"/>
      <c r="D100" s="5"/>
      <c r="E100" s="5"/>
      <c r="F100" s="3"/>
      <c r="I100" s="13" t="s">
        <v>160</v>
      </c>
    </row>
    <row r="101" spans="1:9" ht="15.75" x14ac:dyDescent="0.3">
      <c r="A101" s="4" t="s">
        <v>63</v>
      </c>
      <c r="B101" s="12"/>
      <c r="C101" s="12"/>
      <c r="D101" s="5"/>
      <c r="E101" s="5"/>
      <c r="F101" s="59"/>
      <c r="I101" s="13" t="s">
        <v>221</v>
      </c>
    </row>
    <row r="102" spans="1:9" ht="15.75" x14ac:dyDescent="0.3">
      <c r="A102" s="2" t="s">
        <v>82</v>
      </c>
      <c r="B102" s="12"/>
      <c r="C102" s="12"/>
      <c r="D102" s="5"/>
      <c r="E102" s="5"/>
      <c r="F102" s="3"/>
      <c r="I102" s="13" t="s">
        <v>223</v>
      </c>
    </row>
    <row r="103" spans="1:9" ht="15.75" x14ac:dyDescent="0.3">
      <c r="A103" s="3" t="s">
        <v>73</v>
      </c>
      <c r="B103" s="12"/>
      <c r="C103" s="12"/>
      <c r="D103" s="5"/>
      <c r="E103" s="5"/>
      <c r="F103" s="3"/>
      <c r="I103" s="13" t="s">
        <v>266</v>
      </c>
    </row>
    <row r="104" spans="1:9" ht="15.75" x14ac:dyDescent="0.3">
      <c r="A104" s="3" t="s">
        <v>172</v>
      </c>
      <c r="B104" s="12"/>
      <c r="C104" s="12"/>
      <c r="D104" s="5"/>
      <c r="E104" s="5"/>
      <c r="F104" s="3"/>
      <c r="I104" s="13" t="s">
        <v>267</v>
      </c>
    </row>
    <row r="105" spans="1:9" ht="15.75" x14ac:dyDescent="0.3">
      <c r="A105" s="3" t="s">
        <v>20</v>
      </c>
      <c r="B105" s="12"/>
      <c r="C105" s="12"/>
      <c r="D105" s="5"/>
      <c r="E105" s="5"/>
      <c r="F105" s="3"/>
      <c r="I105" s="13" t="s">
        <v>268</v>
      </c>
    </row>
    <row r="106" spans="1:9" ht="15.75" x14ac:dyDescent="0.3">
      <c r="A106" s="3" t="s">
        <v>123</v>
      </c>
      <c r="B106" s="60"/>
      <c r="C106" s="60"/>
      <c r="D106" s="5"/>
      <c r="E106" s="61"/>
      <c r="F106" s="3"/>
      <c r="I106" s="13" t="s">
        <v>269</v>
      </c>
    </row>
    <row r="107" spans="1:9" ht="15.75" x14ac:dyDescent="0.3">
      <c r="A107" s="3" t="s">
        <v>75</v>
      </c>
      <c r="B107" s="12"/>
      <c r="C107" s="60"/>
      <c r="D107" s="61"/>
      <c r="E107" s="5"/>
      <c r="F107" s="3"/>
      <c r="I107" s="13" t="s">
        <v>270</v>
      </c>
    </row>
    <row r="108" spans="1:9" ht="15.75" x14ac:dyDescent="0.3">
      <c r="A108" s="52" t="s">
        <v>226</v>
      </c>
      <c r="B108" s="50"/>
      <c r="C108" s="50"/>
      <c r="D108" s="5"/>
      <c r="E108" s="5"/>
      <c r="F108" s="3"/>
      <c r="I108" s="13" t="s">
        <v>271</v>
      </c>
    </row>
    <row r="109" spans="1:9" ht="15.75" x14ac:dyDescent="0.3">
      <c r="A109" s="3" t="s">
        <v>78</v>
      </c>
      <c r="B109" s="12"/>
      <c r="C109" s="12"/>
      <c r="D109" s="5"/>
      <c r="E109" s="5"/>
      <c r="F109" s="3"/>
      <c r="I109" s="13" t="s">
        <v>272</v>
      </c>
    </row>
    <row r="110" spans="1:9" ht="15.75" x14ac:dyDescent="0.3">
      <c r="A110" s="3" t="s">
        <v>77</v>
      </c>
      <c r="B110" s="60"/>
      <c r="C110" s="12"/>
      <c r="D110" s="5"/>
      <c r="E110" s="5"/>
      <c r="F110" s="3"/>
      <c r="I110" s="13" t="s">
        <v>273</v>
      </c>
    </row>
    <row r="111" spans="1:9" ht="15.75" x14ac:dyDescent="0.3">
      <c r="A111" s="3" t="s">
        <v>76</v>
      </c>
      <c r="B111" s="60"/>
      <c r="C111" s="60"/>
      <c r="D111" s="5"/>
      <c r="E111" s="61"/>
      <c r="F111" s="52"/>
      <c r="I111" s="13" t="s">
        <v>274</v>
      </c>
    </row>
    <row r="112" spans="1:9" ht="15.75" x14ac:dyDescent="0.3">
      <c r="A112" s="3" t="s">
        <v>24</v>
      </c>
      <c r="B112" s="12"/>
      <c r="C112" s="12"/>
      <c r="D112" s="5"/>
      <c r="E112" s="5"/>
      <c r="F112" s="3"/>
      <c r="I112" s="13" t="s">
        <v>275</v>
      </c>
    </row>
    <row r="113" spans="1:9" ht="15.75" x14ac:dyDescent="0.3">
      <c r="A113" s="75" t="s">
        <v>237</v>
      </c>
      <c r="B113" s="12"/>
      <c r="C113" s="12"/>
      <c r="D113" s="5"/>
      <c r="E113" s="5"/>
      <c r="F113" s="3"/>
      <c r="I113" s="13" t="s">
        <v>276</v>
      </c>
    </row>
    <row r="114" spans="1:9" ht="15.75" x14ac:dyDescent="0.3">
      <c r="A114" s="57" t="s">
        <v>161</v>
      </c>
      <c r="B114" s="12"/>
      <c r="C114" s="12"/>
      <c r="D114" s="5"/>
      <c r="E114" s="5"/>
      <c r="F114" s="3"/>
      <c r="I114" s="13" t="s">
        <v>277</v>
      </c>
    </row>
    <row r="115" spans="1:9" ht="15.75" x14ac:dyDescent="0.3">
      <c r="A115" s="57" t="s">
        <v>14</v>
      </c>
      <c r="B115" s="12"/>
      <c r="C115" s="12"/>
      <c r="D115" s="5"/>
      <c r="E115" s="5"/>
      <c r="F115" s="3"/>
      <c r="I115" s="13" t="s">
        <v>278</v>
      </c>
    </row>
    <row r="116" spans="1:9" ht="15.75" x14ac:dyDescent="0.3">
      <c r="A116" s="57" t="s">
        <v>125</v>
      </c>
      <c r="B116" s="12"/>
      <c r="C116" s="12"/>
      <c r="D116" s="5"/>
      <c r="E116" s="5"/>
      <c r="F116" s="3"/>
      <c r="I116" s="13" t="s">
        <v>279</v>
      </c>
    </row>
    <row r="117" spans="1:9" ht="15.75" x14ac:dyDescent="0.3">
      <c r="A117" s="57" t="s">
        <v>7</v>
      </c>
      <c r="B117" s="12"/>
      <c r="C117" s="12"/>
      <c r="D117" s="5"/>
      <c r="E117" s="5"/>
      <c r="F117" s="3"/>
      <c r="I117" s="13" t="s">
        <v>303</v>
      </c>
    </row>
    <row r="118" spans="1:9" ht="15.75" x14ac:dyDescent="0.3">
      <c r="A118" s="55" t="s">
        <v>171</v>
      </c>
      <c r="B118" s="12"/>
      <c r="C118" s="12"/>
      <c r="D118" s="5"/>
      <c r="E118" s="5"/>
      <c r="F118" s="3"/>
      <c r="I118" s="13" t="s">
        <v>304</v>
      </c>
    </row>
    <row r="119" spans="1:9" ht="15.75" x14ac:dyDescent="0.3">
      <c r="A119" s="75"/>
      <c r="B119" s="12"/>
      <c r="C119" s="12"/>
      <c r="D119" s="5"/>
      <c r="E119" s="5"/>
      <c r="F119" s="3"/>
    </row>
  </sheetData>
  <sortState ref="A3:E48">
    <sortCondition ref="A3:A48"/>
  </sortState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workbookViewId="0">
      <selection activeCell="K6" sqref="K6"/>
    </sheetView>
  </sheetViews>
  <sheetFormatPr defaultRowHeight="16.5" x14ac:dyDescent="0.35"/>
  <cols>
    <col min="1" max="1" width="9.875" style="24" bestFit="1" customWidth="1"/>
    <col min="2" max="2" width="9" style="14"/>
    <col min="3" max="3" width="9.875" bestFit="1" customWidth="1"/>
    <col min="4" max="5" width="9.875" customWidth="1"/>
    <col min="6" max="13" width="6.125" style="42" customWidth="1"/>
    <col min="14" max="14" width="6.125" style="28" customWidth="1"/>
    <col min="15" max="15" width="9" style="19"/>
    <col min="18" max="18" width="8.875" style="19"/>
  </cols>
  <sheetData>
    <row r="1" spans="1:26" ht="19.5" x14ac:dyDescent="0.4">
      <c r="A1" s="34" t="s">
        <v>187</v>
      </c>
      <c r="B1" s="35" t="s">
        <v>185</v>
      </c>
      <c r="C1" s="36" t="s">
        <v>211</v>
      </c>
      <c r="D1" s="35" t="s">
        <v>185</v>
      </c>
      <c r="E1" s="36" t="s">
        <v>211</v>
      </c>
      <c r="F1" s="40"/>
      <c r="G1" s="40"/>
      <c r="H1" s="40"/>
      <c r="I1" s="40"/>
      <c r="J1" s="40"/>
      <c r="K1" s="40"/>
      <c r="L1" s="40"/>
      <c r="M1" s="40"/>
      <c r="N1" s="38"/>
      <c r="O1" s="39" t="s">
        <v>0</v>
      </c>
      <c r="P1" s="37"/>
      <c r="Q1" s="37"/>
      <c r="R1" s="39"/>
      <c r="S1" s="37"/>
      <c r="T1" s="37"/>
      <c r="U1" s="37"/>
    </row>
    <row r="2" spans="1:26" ht="19.5" x14ac:dyDescent="0.4">
      <c r="A2" s="34"/>
      <c r="B2" s="35">
        <v>2016</v>
      </c>
      <c r="C2" s="36"/>
      <c r="D2" s="35">
        <v>2017</v>
      </c>
      <c r="E2" s="36" t="s">
        <v>234</v>
      </c>
      <c r="F2" s="40" t="s">
        <v>165</v>
      </c>
      <c r="G2" s="40"/>
      <c r="H2" s="40"/>
      <c r="I2" s="40"/>
      <c r="J2" s="40" t="s">
        <v>166</v>
      </c>
      <c r="K2" s="40"/>
      <c r="L2" s="40"/>
      <c r="M2" s="40"/>
      <c r="N2" s="38"/>
      <c r="O2" s="39"/>
      <c r="P2" s="37"/>
      <c r="Q2" s="37"/>
      <c r="R2" s="39"/>
      <c r="S2" s="37"/>
      <c r="T2" s="37"/>
      <c r="U2" s="37"/>
    </row>
    <row r="3" spans="1:26" x14ac:dyDescent="0.35">
      <c r="A3" s="33" t="s">
        <v>215</v>
      </c>
      <c r="B3" s="66">
        <v>133</v>
      </c>
      <c r="C3" s="44">
        <v>27</v>
      </c>
      <c r="D3" s="66">
        <v>141</v>
      </c>
      <c r="E3" s="44">
        <f t="shared" ref="E3:E33" si="0">D3/10*2</f>
        <v>28.2</v>
      </c>
      <c r="F3" s="25">
        <v>5</v>
      </c>
      <c r="G3" s="25">
        <v>9</v>
      </c>
      <c r="H3" s="25"/>
      <c r="I3" s="25"/>
      <c r="J3" s="69">
        <v>5</v>
      </c>
      <c r="K3" s="69">
        <v>2</v>
      </c>
      <c r="L3" s="69">
        <v>3</v>
      </c>
      <c r="M3" s="69">
        <v>3</v>
      </c>
      <c r="N3" s="32">
        <f t="shared" ref="N3:N20" si="1">E3-F3-G3-H3-I3-J3-K3-L3-M3</f>
        <v>1.1999999999999993</v>
      </c>
      <c r="O3" s="30" t="s">
        <v>287</v>
      </c>
      <c r="P3" s="22"/>
      <c r="Q3" s="22"/>
      <c r="R3" s="73" t="s">
        <v>293</v>
      </c>
      <c r="S3" s="22"/>
      <c r="T3" s="22"/>
      <c r="U3" s="22"/>
      <c r="V3" s="22"/>
      <c r="W3" s="22"/>
      <c r="X3" s="22"/>
      <c r="Y3" s="22"/>
      <c r="Z3" s="23"/>
    </row>
    <row r="4" spans="1:26" x14ac:dyDescent="0.35">
      <c r="A4" s="18" t="s">
        <v>202</v>
      </c>
      <c r="B4" s="66">
        <v>109</v>
      </c>
      <c r="C4" s="44">
        <v>22</v>
      </c>
      <c r="D4" s="66">
        <v>98</v>
      </c>
      <c r="E4" s="44">
        <f t="shared" si="0"/>
        <v>19.600000000000001</v>
      </c>
      <c r="F4" s="26">
        <v>5</v>
      </c>
      <c r="G4" s="26"/>
      <c r="H4" s="26"/>
      <c r="I4" s="26"/>
      <c r="J4" s="70">
        <v>5</v>
      </c>
      <c r="K4" s="70">
        <v>9</v>
      </c>
      <c r="L4" s="70"/>
      <c r="M4" s="70"/>
      <c r="N4" s="32">
        <f t="shared" si="1"/>
        <v>0.60000000000000142</v>
      </c>
      <c r="O4" s="30" t="s">
        <v>284</v>
      </c>
      <c r="P4" s="22"/>
      <c r="Q4" s="22"/>
      <c r="R4" s="19" t="s">
        <v>286</v>
      </c>
      <c r="S4" s="22"/>
      <c r="T4" s="22"/>
      <c r="U4" s="22"/>
      <c r="V4" s="22"/>
      <c r="W4" s="22"/>
      <c r="X4" s="22"/>
      <c r="Y4" s="22"/>
      <c r="Z4" s="23"/>
    </row>
    <row r="5" spans="1:26" x14ac:dyDescent="0.35">
      <c r="A5" s="24" t="s">
        <v>232</v>
      </c>
      <c r="B5" s="67">
        <v>98</v>
      </c>
      <c r="C5" s="44"/>
      <c r="D5" s="67">
        <v>87</v>
      </c>
      <c r="E5" s="44">
        <f t="shared" si="0"/>
        <v>17.399999999999999</v>
      </c>
      <c r="F5" s="41"/>
      <c r="G5" s="41"/>
      <c r="H5" s="41"/>
      <c r="I5" s="41"/>
      <c r="J5" s="71"/>
      <c r="K5" s="71"/>
      <c r="L5" s="71"/>
      <c r="M5" s="71"/>
      <c r="N5" s="32">
        <f t="shared" si="1"/>
        <v>17.399999999999999</v>
      </c>
      <c r="P5" s="14"/>
      <c r="Q5" s="14"/>
      <c r="S5" s="20"/>
      <c r="T5" s="20"/>
      <c r="U5" s="20"/>
      <c r="V5" s="21"/>
      <c r="W5" s="21"/>
      <c r="X5" s="21"/>
      <c r="Y5" s="21"/>
    </row>
    <row r="6" spans="1:26" x14ac:dyDescent="0.35">
      <c r="A6" s="24" t="s">
        <v>193</v>
      </c>
      <c r="B6" s="66">
        <v>81</v>
      </c>
      <c r="C6" s="44">
        <v>16</v>
      </c>
      <c r="D6" s="66">
        <v>68</v>
      </c>
      <c r="E6" s="44">
        <f t="shared" si="0"/>
        <v>13.6</v>
      </c>
      <c r="F6" s="27">
        <v>9</v>
      </c>
      <c r="G6" s="27">
        <v>2</v>
      </c>
      <c r="H6" s="27"/>
      <c r="I6" s="27"/>
      <c r="J6" s="72">
        <v>2</v>
      </c>
      <c r="K6" s="72"/>
      <c r="L6" s="72"/>
      <c r="M6" s="72"/>
      <c r="N6" s="32">
        <f t="shared" si="1"/>
        <v>0.59999999999999964</v>
      </c>
      <c r="O6" s="31" t="s">
        <v>281</v>
      </c>
      <c r="P6" s="14"/>
      <c r="Q6" s="14"/>
      <c r="R6" s="19" t="s">
        <v>289</v>
      </c>
      <c r="S6" s="14"/>
      <c r="T6" s="14"/>
      <c r="U6" s="14"/>
    </row>
    <row r="7" spans="1:26" x14ac:dyDescent="0.35">
      <c r="A7" s="18" t="s">
        <v>189</v>
      </c>
      <c r="B7" s="66">
        <v>49</v>
      </c>
      <c r="C7" s="44">
        <v>10</v>
      </c>
      <c r="D7" s="66">
        <v>63</v>
      </c>
      <c r="E7" s="44">
        <f t="shared" si="0"/>
        <v>12.6</v>
      </c>
      <c r="F7" s="27">
        <v>2</v>
      </c>
      <c r="G7" s="27">
        <v>2</v>
      </c>
      <c r="H7" s="27"/>
      <c r="I7" s="27"/>
      <c r="J7" s="72">
        <v>2</v>
      </c>
      <c r="K7" s="72">
        <v>4</v>
      </c>
      <c r="L7" s="72">
        <v>1</v>
      </c>
      <c r="M7" s="72">
        <v>4</v>
      </c>
      <c r="N7" s="32">
        <f t="shared" si="1"/>
        <v>-2.4000000000000004</v>
      </c>
      <c r="O7" s="31" t="s">
        <v>285</v>
      </c>
      <c r="P7" s="14"/>
      <c r="Q7" s="14"/>
      <c r="R7" s="19" t="s">
        <v>297</v>
      </c>
      <c r="S7" s="14"/>
      <c r="T7" s="14"/>
      <c r="U7" s="14"/>
    </row>
    <row r="8" spans="1:26" x14ac:dyDescent="0.35">
      <c r="A8" s="24" t="s">
        <v>194</v>
      </c>
      <c r="B8" s="66">
        <v>44</v>
      </c>
      <c r="C8" s="44">
        <v>9</v>
      </c>
      <c r="D8" s="66">
        <v>52</v>
      </c>
      <c r="E8" s="44">
        <f t="shared" si="0"/>
        <v>10.4</v>
      </c>
      <c r="F8" s="27">
        <v>6</v>
      </c>
      <c r="G8" s="27"/>
      <c r="H8" s="27"/>
      <c r="I8" s="27"/>
      <c r="J8" s="72">
        <v>2</v>
      </c>
      <c r="K8" s="72"/>
      <c r="L8" s="72">
        <v>2</v>
      </c>
      <c r="M8" s="72"/>
      <c r="N8" s="32">
        <f t="shared" si="1"/>
        <v>0.40000000000000036</v>
      </c>
      <c r="O8" s="31" t="s">
        <v>282</v>
      </c>
      <c r="P8" s="14"/>
      <c r="Q8" s="14"/>
      <c r="R8" s="19" t="s">
        <v>298</v>
      </c>
      <c r="S8" s="14"/>
      <c r="T8" s="14"/>
      <c r="U8" s="14"/>
    </row>
    <row r="9" spans="1:26" x14ac:dyDescent="0.35">
      <c r="A9" s="24" t="s">
        <v>196</v>
      </c>
      <c r="B9" s="66">
        <v>81</v>
      </c>
      <c r="C9" s="44">
        <v>16</v>
      </c>
      <c r="D9" s="66">
        <v>49</v>
      </c>
      <c r="E9" s="44">
        <f t="shared" si="0"/>
        <v>9.8000000000000007</v>
      </c>
      <c r="F9" s="41">
        <v>3</v>
      </c>
      <c r="G9" s="41">
        <v>2</v>
      </c>
      <c r="H9" s="41">
        <v>3</v>
      </c>
      <c r="I9" s="41"/>
      <c r="J9" s="71">
        <v>2</v>
      </c>
      <c r="K9" s="71"/>
      <c r="L9" s="71"/>
      <c r="M9" s="71"/>
      <c r="N9" s="32">
        <f t="shared" si="1"/>
        <v>-0.19999999999999929</v>
      </c>
      <c r="O9" s="31" t="s">
        <v>295</v>
      </c>
      <c r="P9" s="14"/>
      <c r="Q9" s="14"/>
      <c r="R9" s="19" t="s">
        <v>289</v>
      </c>
      <c r="S9" s="14"/>
      <c r="T9" s="14"/>
      <c r="U9" s="14"/>
    </row>
    <row r="10" spans="1:26" x14ac:dyDescent="0.35">
      <c r="A10" s="24" t="s">
        <v>205</v>
      </c>
      <c r="B10" s="66">
        <v>24</v>
      </c>
      <c r="C10" s="44">
        <v>5</v>
      </c>
      <c r="D10" s="66">
        <v>41</v>
      </c>
      <c r="E10" s="44">
        <f t="shared" si="0"/>
        <v>8.1999999999999993</v>
      </c>
      <c r="F10" s="27">
        <v>3</v>
      </c>
      <c r="G10" s="27"/>
      <c r="H10" s="27"/>
      <c r="I10" s="27"/>
      <c r="J10" s="72">
        <v>2</v>
      </c>
      <c r="K10" s="72">
        <v>3</v>
      </c>
      <c r="L10" s="72"/>
      <c r="M10" s="72"/>
      <c r="N10" s="32">
        <f t="shared" si="1"/>
        <v>0.19999999999999929</v>
      </c>
      <c r="O10" s="31" t="s">
        <v>280</v>
      </c>
      <c r="P10" s="14"/>
      <c r="Q10" s="14"/>
      <c r="R10" s="19" t="s">
        <v>292</v>
      </c>
      <c r="S10" s="14"/>
      <c r="T10" s="14"/>
      <c r="U10" s="14"/>
    </row>
    <row r="11" spans="1:26" x14ac:dyDescent="0.35">
      <c r="A11" s="24" t="s">
        <v>209</v>
      </c>
      <c r="B11" s="66">
        <v>26</v>
      </c>
      <c r="C11" s="44">
        <v>5</v>
      </c>
      <c r="D11" s="66">
        <v>40</v>
      </c>
      <c r="E11" s="44">
        <f t="shared" si="0"/>
        <v>8</v>
      </c>
      <c r="F11" s="27">
        <v>4</v>
      </c>
      <c r="G11" s="27"/>
      <c r="H11" s="27"/>
      <c r="I11" s="27"/>
      <c r="J11" s="72">
        <v>4</v>
      </c>
      <c r="K11" s="72"/>
      <c r="L11" s="72"/>
      <c r="M11" s="72"/>
      <c r="N11" s="32">
        <f t="shared" si="1"/>
        <v>0</v>
      </c>
      <c r="O11" s="31" t="s">
        <v>280</v>
      </c>
      <c r="P11" s="14"/>
      <c r="Q11" s="14"/>
      <c r="R11" s="19" t="s">
        <v>291</v>
      </c>
      <c r="S11" s="14"/>
      <c r="T11" s="14"/>
      <c r="U11" s="14"/>
    </row>
    <row r="12" spans="1:26" x14ac:dyDescent="0.35">
      <c r="A12" s="24" t="s">
        <v>191</v>
      </c>
      <c r="B12" s="66">
        <v>74</v>
      </c>
      <c r="C12" s="44">
        <v>15</v>
      </c>
      <c r="D12" s="66">
        <v>39</v>
      </c>
      <c r="E12" s="44">
        <f t="shared" si="0"/>
        <v>7.8</v>
      </c>
      <c r="F12" s="26">
        <v>6</v>
      </c>
      <c r="G12" s="26"/>
      <c r="H12" s="26"/>
      <c r="I12" s="26"/>
      <c r="J12" s="70">
        <v>3</v>
      </c>
      <c r="K12" s="70"/>
      <c r="L12" s="70"/>
      <c r="M12" s="70"/>
      <c r="N12" s="32">
        <f t="shared" si="1"/>
        <v>-1.2000000000000002</v>
      </c>
      <c r="O12" s="30" t="s">
        <v>282</v>
      </c>
      <c r="P12" s="20"/>
      <c r="Q12" s="20"/>
      <c r="R12" s="74" t="s">
        <v>291</v>
      </c>
      <c r="S12" s="14"/>
      <c r="T12" s="14"/>
      <c r="U12" s="14"/>
    </row>
    <row r="13" spans="1:26" x14ac:dyDescent="0.35">
      <c r="A13" s="24" t="s">
        <v>199</v>
      </c>
      <c r="B13" s="66">
        <v>52</v>
      </c>
      <c r="C13" s="44">
        <v>10</v>
      </c>
      <c r="D13" s="66">
        <v>38</v>
      </c>
      <c r="E13" s="44">
        <f t="shared" si="0"/>
        <v>7.6</v>
      </c>
      <c r="F13" s="41">
        <v>3</v>
      </c>
      <c r="G13" s="41">
        <v>2</v>
      </c>
      <c r="H13" s="41"/>
      <c r="I13" s="41"/>
      <c r="J13" s="71">
        <v>3</v>
      </c>
      <c r="K13" s="71"/>
      <c r="L13" s="71"/>
      <c r="M13" s="71"/>
      <c r="N13" s="32">
        <f t="shared" si="1"/>
        <v>-0.40000000000000036</v>
      </c>
      <c r="O13" s="43" t="s">
        <v>294</v>
      </c>
      <c r="P13" s="14"/>
      <c r="Q13" s="14"/>
      <c r="R13" s="96" t="s">
        <v>290</v>
      </c>
      <c r="S13" s="14"/>
      <c r="T13" s="14"/>
      <c r="U13" s="14"/>
    </row>
    <row r="14" spans="1:26" x14ac:dyDescent="0.35">
      <c r="A14" s="24" t="s">
        <v>188</v>
      </c>
      <c r="B14" s="66">
        <v>41</v>
      </c>
      <c r="C14" s="44">
        <v>8</v>
      </c>
      <c r="D14" s="66">
        <v>30</v>
      </c>
      <c r="E14" s="44">
        <f t="shared" si="0"/>
        <v>6</v>
      </c>
      <c r="F14" s="27">
        <v>4</v>
      </c>
      <c r="G14" s="27"/>
      <c r="H14" s="27"/>
      <c r="I14" s="27"/>
      <c r="J14" s="72">
        <v>1</v>
      </c>
      <c r="K14" s="72"/>
      <c r="L14" s="72"/>
      <c r="M14" s="72"/>
      <c r="N14" s="32">
        <f t="shared" si="1"/>
        <v>1</v>
      </c>
      <c r="O14" s="31" t="s">
        <v>280</v>
      </c>
      <c r="P14" s="14"/>
      <c r="Q14" s="14"/>
      <c r="R14" s="96" t="s">
        <v>296</v>
      </c>
      <c r="S14" s="14"/>
      <c r="T14" s="14"/>
      <c r="U14" s="14"/>
    </row>
    <row r="15" spans="1:26" x14ac:dyDescent="0.35">
      <c r="A15" s="24" t="s">
        <v>198</v>
      </c>
      <c r="B15" s="66">
        <v>48</v>
      </c>
      <c r="C15" s="44">
        <v>10</v>
      </c>
      <c r="D15" s="66">
        <v>17</v>
      </c>
      <c r="E15" s="44">
        <f t="shared" si="0"/>
        <v>3.4</v>
      </c>
      <c r="F15" s="27">
        <v>4</v>
      </c>
      <c r="G15" s="27"/>
      <c r="H15" s="27"/>
      <c r="I15" s="27"/>
      <c r="J15" s="72"/>
      <c r="K15" s="72"/>
      <c r="L15" s="72"/>
      <c r="M15" s="72"/>
      <c r="N15" s="32">
        <f t="shared" si="1"/>
        <v>-0.60000000000000009</v>
      </c>
      <c r="O15" s="31" t="s">
        <v>288</v>
      </c>
      <c r="P15" s="14"/>
      <c r="Q15" s="14"/>
      <c r="S15" s="14"/>
      <c r="T15" s="14"/>
      <c r="U15" s="14"/>
    </row>
    <row r="16" spans="1:26" x14ac:dyDescent="0.35">
      <c r="A16" s="24" t="s">
        <v>197</v>
      </c>
      <c r="B16" s="66">
        <v>24</v>
      </c>
      <c r="C16" s="44">
        <v>5</v>
      </c>
      <c r="D16" s="66">
        <v>16</v>
      </c>
      <c r="E16" s="44">
        <f t="shared" si="0"/>
        <v>3.2</v>
      </c>
      <c r="F16" s="27">
        <v>3</v>
      </c>
      <c r="G16" s="27"/>
      <c r="H16" s="27"/>
      <c r="I16" s="27"/>
      <c r="J16" s="72"/>
      <c r="K16" s="72"/>
      <c r="L16" s="72"/>
      <c r="M16" s="72"/>
      <c r="N16" s="32">
        <f t="shared" si="1"/>
        <v>0.20000000000000018</v>
      </c>
      <c r="O16" s="31" t="s">
        <v>282</v>
      </c>
      <c r="P16" s="14"/>
      <c r="Q16" s="14"/>
      <c r="S16" s="14"/>
      <c r="T16" s="14"/>
      <c r="U16" s="14"/>
    </row>
    <row r="17" spans="1:21" x14ac:dyDescent="0.35">
      <c r="A17" s="24" t="s">
        <v>201</v>
      </c>
      <c r="B17" s="66">
        <v>47</v>
      </c>
      <c r="C17" s="44">
        <v>9</v>
      </c>
      <c r="D17" s="66">
        <v>15</v>
      </c>
      <c r="E17" s="44">
        <f t="shared" si="0"/>
        <v>3</v>
      </c>
      <c r="F17" s="27"/>
      <c r="G17" s="27"/>
      <c r="H17" s="27"/>
      <c r="I17" s="27"/>
      <c r="J17" s="72">
        <v>2</v>
      </c>
      <c r="K17" s="72"/>
      <c r="L17" s="72"/>
      <c r="M17" s="72"/>
      <c r="N17" s="32">
        <f t="shared" si="1"/>
        <v>1</v>
      </c>
      <c r="O17" s="31"/>
      <c r="P17" s="14"/>
      <c r="Q17" s="14"/>
      <c r="R17" s="19" t="s">
        <v>243</v>
      </c>
      <c r="S17" s="14"/>
      <c r="T17" s="14"/>
      <c r="U17" s="14"/>
    </row>
    <row r="18" spans="1:21" x14ac:dyDescent="0.35">
      <c r="A18" s="24" t="s">
        <v>206</v>
      </c>
      <c r="B18" s="66">
        <v>19</v>
      </c>
      <c r="C18" s="44">
        <v>4</v>
      </c>
      <c r="D18" s="66">
        <v>15</v>
      </c>
      <c r="E18" s="44">
        <f t="shared" si="0"/>
        <v>3</v>
      </c>
      <c r="F18" s="27"/>
      <c r="G18" s="27"/>
      <c r="H18" s="27"/>
      <c r="I18" s="27"/>
      <c r="J18" s="72">
        <v>3</v>
      </c>
      <c r="K18" s="72"/>
      <c r="L18" s="72"/>
      <c r="M18" s="72"/>
      <c r="N18" s="32">
        <f t="shared" si="1"/>
        <v>0</v>
      </c>
      <c r="O18" s="31"/>
      <c r="P18" s="14"/>
      <c r="Q18" s="14"/>
      <c r="R18" s="19" t="s">
        <v>290</v>
      </c>
      <c r="S18" s="14"/>
      <c r="T18" s="14"/>
      <c r="U18" s="14"/>
    </row>
    <row r="19" spans="1:21" x14ac:dyDescent="0.35">
      <c r="A19" s="24" t="s">
        <v>192</v>
      </c>
      <c r="B19" s="66">
        <v>29</v>
      </c>
      <c r="C19" s="44">
        <v>6</v>
      </c>
      <c r="D19" s="66">
        <v>14</v>
      </c>
      <c r="E19" s="44">
        <f t="shared" si="0"/>
        <v>2.8</v>
      </c>
      <c r="F19" s="27"/>
      <c r="G19" s="27"/>
      <c r="H19" s="27"/>
      <c r="I19" s="27"/>
      <c r="J19" s="72">
        <v>3</v>
      </c>
      <c r="K19" s="72"/>
      <c r="L19" s="72"/>
      <c r="M19" s="72"/>
      <c r="N19" s="32">
        <f t="shared" si="1"/>
        <v>-0.20000000000000018</v>
      </c>
      <c r="O19" s="31"/>
      <c r="P19" s="14"/>
      <c r="Q19" s="14"/>
      <c r="R19" s="19" t="s">
        <v>283</v>
      </c>
      <c r="S19" s="14"/>
      <c r="T19" s="14"/>
      <c r="U19" s="14"/>
    </row>
    <row r="20" spans="1:21" x14ac:dyDescent="0.35">
      <c r="A20" s="24" t="s">
        <v>204</v>
      </c>
      <c r="B20" s="66"/>
      <c r="C20" s="44"/>
      <c r="D20" s="66">
        <v>14</v>
      </c>
      <c r="E20" s="44">
        <f t="shared" si="0"/>
        <v>2.8</v>
      </c>
      <c r="F20" s="27"/>
      <c r="G20" s="27"/>
      <c r="H20" s="27"/>
      <c r="I20" s="27"/>
      <c r="J20" s="72">
        <v>3</v>
      </c>
      <c r="K20" s="72"/>
      <c r="L20" s="72"/>
      <c r="M20" s="72"/>
      <c r="N20" s="32">
        <f t="shared" si="1"/>
        <v>-0.20000000000000018</v>
      </c>
      <c r="O20" s="31" t="s">
        <v>282</v>
      </c>
      <c r="P20" s="14"/>
      <c r="Q20" s="14"/>
      <c r="S20" s="14"/>
      <c r="T20" s="14"/>
      <c r="U20" s="14"/>
    </row>
    <row r="21" spans="1:21" x14ac:dyDescent="0.35">
      <c r="A21" s="24" t="s">
        <v>239</v>
      </c>
      <c r="B21" s="66"/>
      <c r="C21" s="44"/>
      <c r="D21" s="66">
        <v>10</v>
      </c>
      <c r="E21" s="44">
        <f t="shared" si="0"/>
        <v>2</v>
      </c>
      <c r="F21" s="27"/>
      <c r="G21" s="27"/>
      <c r="H21" s="27"/>
      <c r="I21" s="27"/>
      <c r="J21" s="72"/>
      <c r="K21" s="72"/>
      <c r="L21" s="72"/>
      <c r="M21" s="72"/>
      <c r="N21" s="32"/>
      <c r="O21" s="31"/>
      <c r="P21" s="14"/>
      <c r="Q21" s="14"/>
      <c r="S21" s="14"/>
      <c r="T21" s="14"/>
      <c r="U21" s="14"/>
    </row>
    <row r="22" spans="1:21" x14ac:dyDescent="0.35">
      <c r="A22" s="24" t="s">
        <v>212</v>
      </c>
      <c r="B22" s="66">
        <v>21</v>
      </c>
      <c r="C22" s="44">
        <v>5</v>
      </c>
      <c r="D22" s="66">
        <v>7</v>
      </c>
      <c r="E22" s="44">
        <f t="shared" si="0"/>
        <v>1.4</v>
      </c>
      <c r="F22" s="41"/>
      <c r="G22" s="41"/>
      <c r="H22" s="41"/>
      <c r="I22" s="41"/>
      <c r="J22" s="72"/>
      <c r="K22" s="72"/>
      <c r="L22" s="72"/>
      <c r="M22" s="72"/>
      <c r="N22" s="32">
        <f>E22-F22-G22-H22-I22-J22-K22-L22-M22</f>
        <v>1.4</v>
      </c>
      <c r="O22" s="43"/>
      <c r="P22" s="14"/>
      <c r="Q22" s="14"/>
      <c r="S22" s="14"/>
      <c r="T22" s="14"/>
      <c r="U22" s="14"/>
    </row>
    <row r="23" spans="1:21" x14ac:dyDescent="0.35">
      <c r="A23" s="24" t="s">
        <v>240</v>
      </c>
      <c r="B23" s="66"/>
      <c r="C23" s="44"/>
      <c r="D23" s="66">
        <v>5</v>
      </c>
      <c r="E23" s="44">
        <f t="shared" si="0"/>
        <v>1</v>
      </c>
      <c r="F23" s="27"/>
      <c r="G23" s="27"/>
      <c r="H23" s="27"/>
      <c r="I23" s="27"/>
      <c r="J23" s="72"/>
      <c r="K23" s="72"/>
      <c r="L23" s="72"/>
      <c r="M23" s="72"/>
      <c r="N23" s="32"/>
      <c r="O23" s="31"/>
      <c r="P23" s="14"/>
      <c r="Q23" s="14"/>
      <c r="S23" s="14"/>
      <c r="T23" s="14"/>
      <c r="U23" s="14"/>
    </row>
    <row r="24" spans="1:21" x14ac:dyDescent="0.35">
      <c r="A24" s="24" t="s">
        <v>231</v>
      </c>
      <c r="B24" s="66">
        <v>8</v>
      </c>
      <c r="C24" s="44"/>
      <c r="D24" s="66">
        <v>4</v>
      </c>
      <c r="E24" s="44">
        <f t="shared" si="0"/>
        <v>0.8</v>
      </c>
      <c r="F24" s="41"/>
      <c r="G24" s="41"/>
      <c r="H24" s="41"/>
      <c r="I24" s="41"/>
      <c r="J24" s="71"/>
      <c r="K24" s="71"/>
      <c r="L24" s="71"/>
      <c r="M24" s="71"/>
      <c r="N24" s="32">
        <f t="shared" ref="N24:N33" si="2">E24-F24-G24-H24-I24-J24-K24-L24-M24</f>
        <v>0.8</v>
      </c>
      <c r="P24" s="14"/>
      <c r="Q24" s="14"/>
      <c r="S24" s="14"/>
      <c r="T24" s="14"/>
      <c r="U24" s="14"/>
    </row>
    <row r="25" spans="1:21" x14ac:dyDescent="0.35">
      <c r="A25" s="24" t="s">
        <v>233</v>
      </c>
      <c r="B25" s="67">
        <v>1</v>
      </c>
      <c r="C25" s="44"/>
      <c r="D25" s="67">
        <v>2</v>
      </c>
      <c r="E25" s="44">
        <f t="shared" si="0"/>
        <v>0.4</v>
      </c>
      <c r="F25" s="41"/>
      <c r="G25" s="41"/>
      <c r="H25" s="41"/>
      <c r="I25" s="41"/>
      <c r="J25" s="71"/>
      <c r="K25" s="71"/>
      <c r="L25" s="71"/>
      <c r="M25" s="71"/>
      <c r="N25" s="32">
        <f t="shared" si="2"/>
        <v>0.4</v>
      </c>
      <c r="P25" s="14"/>
      <c r="Q25" s="14"/>
      <c r="S25" s="14"/>
      <c r="T25" s="14"/>
      <c r="U25" s="14"/>
    </row>
    <row r="26" spans="1:21" x14ac:dyDescent="0.35">
      <c r="A26" s="24" t="s">
        <v>200</v>
      </c>
      <c r="B26" s="66"/>
      <c r="C26" s="44"/>
      <c r="D26" s="66">
        <v>1</v>
      </c>
      <c r="E26" s="44">
        <f t="shared" si="0"/>
        <v>0.2</v>
      </c>
      <c r="F26" s="27"/>
      <c r="G26" s="27"/>
      <c r="H26" s="27"/>
      <c r="I26" s="27"/>
      <c r="J26" s="27"/>
      <c r="K26" s="27"/>
      <c r="L26" s="27"/>
      <c r="M26" s="27"/>
      <c r="N26" s="32">
        <f t="shared" si="2"/>
        <v>0.2</v>
      </c>
      <c r="O26" s="31"/>
      <c r="P26" s="14"/>
      <c r="Q26" s="14"/>
      <c r="S26" s="14"/>
      <c r="T26" s="14"/>
      <c r="U26" s="14"/>
    </row>
    <row r="27" spans="1:21" x14ac:dyDescent="0.35">
      <c r="A27" s="18" t="s">
        <v>190</v>
      </c>
      <c r="B27" s="66">
        <v>8</v>
      </c>
      <c r="C27" s="44"/>
      <c r="D27" s="66">
        <v>0</v>
      </c>
      <c r="E27" s="44">
        <f t="shared" si="0"/>
        <v>0</v>
      </c>
      <c r="F27" s="27"/>
      <c r="G27" s="27"/>
      <c r="H27" s="27"/>
      <c r="I27" s="27"/>
      <c r="J27" s="72"/>
      <c r="K27" s="72"/>
      <c r="L27" s="72"/>
      <c r="M27" s="72"/>
      <c r="N27" s="32">
        <f t="shared" si="2"/>
        <v>0</v>
      </c>
      <c r="O27" s="31"/>
      <c r="P27" s="14"/>
      <c r="Q27" s="14"/>
      <c r="R27" s="73"/>
      <c r="S27" s="14"/>
      <c r="T27" s="14"/>
      <c r="U27" s="14"/>
    </row>
    <row r="28" spans="1:21" x14ac:dyDescent="0.35">
      <c r="A28" s="24" t="s">
        <v>230</v>
      </c>
      <c r="B28" s="66">
        <v>5</v>
      </c>
      <c r="C28" s="44"/>
      <c r="D28" s="66">
        <v>0</v>
      </c>
      <c r="E28" s="44">
        <f t="shared" si="0"/>
        <v>0</v>
      </c>
      <c r="F28" s="41"/>
      <c r="G28" s="41"/>
      <c r="H28" s="41"/>
      <c r="I28" s="41"/>
      <c r="J28" s="71"/>
      <c r="K28" s="71"/>
      <c r="L28" s="71"/>
      <c r="M28" s="71"/>
      <c r="N28" s="32">
        <f t="shared" si="2"/>
        <v>0</v>
      </c>
      <c r="P28" s="14"/>
      <c r="Q28" s="14"/>
      <c r="S28" s="14"/>
      <c r="T28" s="14"/>
      <c r="U28" s="14"/>
    </row>
    <row r="29" spans="1:21" x14ac:dyDescent="0.35">
      <c r="A29" s="24" t="s">
        <v>195</v>
      </c>
      <c r="B29" s="66">
        <v>2</v>
      </c>
      <c r="C29" s="44"/>
      <c r="D29" s="66">
        <v>0</v>
      </c>
      <c r="E29" s="44">
        <f t="shared" si="0"/>
        <v>0</v>
      </c>
      <c r="F29" s="27"/>
      <c r="G29" s="27"/>
      <c r="H29" s="27"/>
      <c r="I29" s="27"/>
      <c r="J29" s="72"/>
      <c r="K29" s="72"/>
      <c r="L29" s="72"/>
      <c r="M29" s="72"/>
      <c r="N29" s="32">
        <f t="shared" si="2"/>
        <v>0</v>
      </c>
      <c r="O29" s="31" t="s">
        <v>236</v>
      </c>
      <c r="P29" s="14"/>
      <c r="Q29" s="14"/>
      <c r="S29" s="14"/>
      <c r="T29" s="14"/>
      <c r="U29" s="14"/>
    </row>
    <row r="30" spans="1:21" x14ac:dyDescent="0.35">
      <c r="A30" s="24" t="s">
        <v>210</v>
      </c>
      <c r="B30" s="66">
        <v>1</v>
      </c>
      <c r="C30" s="44"/>
      <c r="D30" s="66">
        <v>0</v>
      </c>
      <c r="E30" s="44">
        <f t="shared" si="0"/>
        <v>0</v>
      </c>
      <c r="F30" s="27"/>
      <c r="G30" s="27"/>
      <c r="H30" s="27"/>
      <c r="I30" s="27"/>
      <c r="J30" s="72"/>
      <c r="K30" s="72"/>
      <c r="L30" s="72"/>
      <c r="M30" s="72"/>
      <c r="N30" s="32">
        <f t="shared" si="2"/>
        <v>0</v>
      </c>
      <c r="O30" s="31"/>
      <c r="P30" s="14"/>
      <c r="Q30" s="14"/>
      <c r="S30" s="14"/>
      <c r="T30" s="14"/>
      <c r="U30" s="14"/>
    </row>
    <row r="31" spans="1:21" x14ac:dyDescent="0.35">
      <c r="A31" s="24" t="s">
        <v>203</v>
      </c>
      <c r="B31" s="66"/>
      <c r="C31" s="44"/>
      <c r="D31" s="66">
        <v>0</v>
      </c>
      <c r="E31" s="44">
        <f t="shared" si="0"/>
        <v>0</v>
      </c>
      <c r="F31" s="27"/>
      <c r="G31" s="27"/>
      <c r="H31" s="27"/>
      <c r="I31" s="27"/>
      <c r="J31" s="27"/>
      <c r="K31" s="27"/>
      <c r="L31" s="27"/>
      <c r="M31" s="27"/>
      <c r="N31" s="32">
        <f t="shared" si="2"/>
        <v>0</v>
      </c>
      <c r="O31" s="31"/>
      <c r="P31" s="14"/>
      <c r="Q31" s="14"/>
      <c r="S31" s="14"/>
      <c r="T31" s="14"/>
      <c r="U31" s="14"/>
    </row>
    <row r="32" spans="1:21" x14ac:dyDescent="0.35">
      <c r="A32" s="24" t="s">
        <v>207</v>
      </c>
      <c r="B32" s="66"/>
      <c r="C32" s="44"/>
      <c r="D32" s="66">
        <v>0</v>
      </c>
      <c r="E32" s="44">
        <f t="shared" si="0"/>
        <v>0</v>
      </c>
      <c r="F32" s="27"/>
      <c r="G32" s="27"/>
      <c r="H32" s="27"/>
      <c r="I32" s="27"/>
      <c r="J32" s="27"/>
      <c r="K32" s="27"/>
      <c r="L32" s="27"/>
      <c r="M32" s="27"/>
      <c r="N32" s="79">
        <f t="shared" si="2"/>
        <v>0</v>
      </c>
      <c r="O32" s="31"/>
      <c r="P32" s="14"/>
      <c r="Q32" s="14"/>
      <c r="S32" s="14"/>
      <c r="T32" s="14"/>
      <c r="U32" s="14"/>
    </row>
    <row r="33" spans="1:21" ht="17.25" thickBot="1" x14ac:dyDescent="0.4">
      <c r="A33" s="24" t="s">
        <v>208</v>
      </c>
      <c r="B33" s="66"/>
      <c r="C33" s="44"/>
      <c r="D33" s="66">
        <v>0</v>
      </c>
      <c r="E33" s="44">
        <f t="shared" si="0"/>
        <v>0</v>
      </c>
      <c r="F33" s="27"/>
      <c r="G33" s="27"/>
      <c r="H33" s="27"/>
      <c r="I33" s="27"/>
      <c r="J33" s="27"/>
      <c r="K33" s="27"/>
      <c r="L33" s="27"/>
      <c r="M33" s="27"/>
      <c r="N33" s="79">
        <f t="shared" si="2"/>
        <v>0</v>
      </c>
      <c r="O33" s="31"/>
      <c r="P33" s="14"/>
      <c r="Q33" s="14"/>
      <c r="S33" s="14"/>
      <c r="T33" s="14"/>
      <c r="U33" s="14"/>
    </row>
    <row r="34" spans="1:21" ht="17.25" thickTop="1" x14ac:dyDescent="0.35">
      <c r="A34" s="80"/>
      <c r="B34" s="81">
        <f>SUM(B3:B31)</f>
        <v>1025</v>
      </c>
      <c r="C34" s="82">
        <f>SUM(C3:C31)</f>
        <v>182</v>
      </c>
      <c r="D34" s="81">
        <f>SUM(D3:D33)</f>
        <v>866</v>
      </c>
      <c r="E34" s="82">
        <f>SUM(E3:E31)</f>
        <v>173.20000000000002</v>
      </c>
      <c r="F34" s="83"/>
      <c r="G34" s="83"/>
      <c r="H34" s="83"/>
      <c r="I34" s="83"/>
      <c r="J34" s="83"/>
      <c r="K34" s="83"/>
      <c r="L34" s="83"/>
      <c r="M34" s="83"/>
      <c r="N34" s="84"/>
      <c r="O34" s="85"/>
      <c r="P34" s="82"/>
      <c r="Q34" s="14"/>
      <c r="S34" s="14"/>
      <c r="T34" s="14"/>
      <c r="U34" s="14"/>
    </row>
    <row r="35" spans="1:21" x14ac:dyDescent="0.35">
      <c r="B35" s="67" t="s">
        <v>185</v>
      </c>
      <c r="C35" s="14" t="s">
        <v>235</v>
      </c>
      <c r="D35" s="67" t="s">
        <v>185</v>
      </c>
      <c r="E35" s="14" t="s">
        <v>235</v>
      </c>
      <c r="F35" s="41"/>
      <c r="G35" s="41"/>
      <c r="H35" s="41"/>
      <c r="I35" s="41"/>
      <c r="J35" s="41"/>
      <c r="K35" s="41"/>
      <c r="L35" s="41"/>
      <c r="M35" s="41"/>
      <c r="N35" s="29"/>
      <c r="P35" s="14"/>
      <c r="Q35" s="14"/>
      <c r="S35" s="14"/>
      <c r="T35" s="14"/>
      <c r="U35" s="14"/>
    </row>
    <row r="36" spans="1:21" x14ac:dyDescent="0.35">
      <c r="C36" s="14"/>
      <c r="D36" s="67">
        <f>D34-B34</f>
        <v>-159</v>
      </c>
      <c r="E36" s="14"/>
      <c r="F36" s="41"/>
      <c r="G36" s="41"/>
      <c r="H36" s="41"/>
      <c r="I36" s="41"/>
      <c r="J36" s="41"/>
      <c r="K36" s="41"/>
      <c r="L36" s="41"/>
      <c r="M36" s="41"/>
      <c r="N36" s="29"/>
      <c r="P36" s="14"/>
      <c r="Q36" s="14"/>
      <c r="S36" s="14"/>
      <c r="T36" s="14"/>
      <c r="U36" s="14"/>
    </row>
    <row r="37" spans="1:21" x14ac:dyDescent="0.35">
      <c r="C37" s="14"/>
      <c r="D37" s="14"/>
      <c r="E37" s="14"/>
      <c r="F37" s="41"/>
      <c r="G37" s="41"/>
      <c r="H37" s="41"/>
      <c r="I37" s="41"/>
      <c r="J37" s="41"/>
      <c r="K37" s="41"/>
      <c r="L37" s="41"/>
      <c r="M37" s="41"/>
      <c r="N37" s="29"/>
      <c r="P37" s="14"/>
      <c r="Q37" s="14"/>
      <c r="S37" s="14"/>
      <c r="T37" s="14"/>
      <c r="U37" s="14"/>
    </row>
    <row r="38" spans="1:21" x14ac:dyDescent="0.35">
      <c r="C38" s="14"/>
      <c r="D38" s="14"/>
      <c r="E38" s="14"/>
      <c r="F38" s="41"/>
      <c r="G38" s="41"/>
      <c r="H38" s="41"/>
      <c r="I38" s="41"/>
      <c r="J38" s="41"/>
      <c r="K38" s="41"/>
      <c r="L38" s="41"/>
      <c r="M38" s="41"/>
      <c r="N38" s="29"/>
      <c r="P38" s="14"/>
      <c r="Q38" s="14"/>
      <c r="S38" s="14"/>
      <c r="T38" s="14"/>
      <c r="U38" s="14"/>
    </row>
    <row r="39" spans="1:21" x14ac:dyDescent="0.35">
      <c r="C39" s="14"/>
      <c r="D39" s="14"/>
      <c r="E39" s="14"/>
      <c r="F39" s="41"/>
      <c r="G39" s="41"/>
      <c r="H39" s="41"/>
      <c r="I39" s="41"/>
      <c r="J39" s="41"/>
      <c r="K39" s="41"/>
      <c r="L39" s="41"/>
      <c r="M39" s="41"/>
      <c r="N39" s="29"/>
      <c r="P39" s="14"/>
      <c r="Q39" s="14"/>
      <c r="S39" s="14"/>
      <c r="T39" s="14"/>
      <c r="U39" s="14"/>
    </row>
    <row r="40" spans="1:21" x14ac:dyDescent="0.35">
      <c r="C40" s="14"/>
      <c r="D40" s="14"/>
      <c r="E40" s="14"/>
      <c r="F40" s="41"/>
      <c r="G40" s="41"/>
      <c r="H40" s="41"/>
      <c r="I40" s="41"/>
      <c r="J40" s="41"/>
      <c r="K40" s="41"/>
      <c r="L40" s="41"/>
      <c r="M40" s="41"/>
      <c r="N40" s="29"/>
      <c r="P40" s="14"/>
      <c r="Q40" s="14"/>
      <c r="S40" s="14"/>
      <c r="T40" s="14"/>
      <c r="U40" s="14"/>
    </row>
    <row r="41" spans="1:21" x14ac:dyDescent="0.35">
      <c r="C41" s="14"/>
      <c r="D41" s="14"/>
      <c r="E41" s="14"/>
      <c r="F41" s="41"/>
      <c r="G41" s="41"/>
      <c r="H41" s="41"/>
      <c r="I41" s="41"/>
      <c r="J41" s="41"/>
      <c r="K41" s="41"/>
      <c r="L41" s="41"/>
      <c r="M41" s="41"/>
      <c r="N41" s="29"/>
      <c r="P41" s="14"/>
      <c r="Q41" s="14"/>
      <c r="S41" s="14"/>
      <c r="T41" s="14"/>
      <c r="U41" s="14"/>
    </row>
    <row r="42" spans="1:21" x14ac:dyDescent="0.35">
      <c r="C42" s="14"/>
      <c r="D42" s="14"/>
      <c r="E42" s="14"/>
      <c r="F42" s="41"/>
      <c r="G42" s="41"/>
      <c r="H42" s="41"/>
      <c r="I42" s="41"/>
      <c r="J42" s="41"/>
      <c r="K42" s="41"/>
      <c r="L42" s="41"/>
      <c r="M42" s="41"/>
      <c r="N42" s="29"/>
      <c r="P42" s="14"/>
      <c r="Q42" s="14"/>
      <c r="S42" s="14"/>
      <c r="T42" s="14"/>
      <c r="U42" s="14"/>
    </row>
    <row r="43" spans="1:21" x14ac:dyDescent="0.35">
      <c r="C43" s="14"/>
      <c r="D43" s="14"/>
      <c r="E43" s="14"/>
      <c r="F43" s="41"/>
      <c r="G43" s="41"/>
      <c r="H43" s="41"/>
      <c r="I43" s="41"/>
      <c r="J43" s="41"/>
      <c r="K43" s="41"/>
      <c r="L43" s="41"/>
      <c r="M43" s="41"/>
      <c r="N43" s="29"/>
      <c r="P43" s="14"/>
      <c r="Q43" s="14"/>
      <c r="S43" s="14"/>
      <c r="T43" s="14"/>
      <c r="U43" s="14"/>
    </row>
    <row r="44" spans="1:21" x14ac:dyDescent="0.35">
      <c r="C44" s="14"/>
      <c r="D44" s="14"/>
      <c r="E44" s="14"/>
      <c r="F44" s="41"/>
      <c r="G44" s="41"/>
      <c r="H44" s="41"/>
      <c r="I44" s="41"/>
      <c r="J44" s="41"/>
      <c r="K44" s="41"/>
      <c r="L44" s="41"/>
      <c r="M44" s="41"/>
      <c r="N44" s="29"/>
      <c r="P44" s="14"/>
      <c r="Q44" s="14"/>
      <c r="S44" s="14"/>
      <c r="T44" s="14"/>
      <c r="U44" s="14"/>
    </row>
    <row r="45" spans="1:21" x14ac:dyDescent="0.35">
      <c r="C45" s="14"/>
      <c r="D45" s="14"/>
      <c r="E45" s="14"/>
      <c r="F45" s="41"/>
      <c r="G45" s="41"/>
      <c r="H45" s="41"/>
      <c r="I45" s="41"/>
      <c r="J45" s="41"/>
      <c r="K45" s="41"/>
      <c r="L45" s="41"/>
      <c r="M45" s="41"/>
      <c r="N45" s="29"/>
      <c r="P45" s="14"/>
      <c r="Q45" s="14"/>
      <c r="S45" s="14"/>
      <c r="T45" s="14"/>
      <c r="U45" s="14"/>
    </row>
    <row r="46" spans="1:21" x14ac:dyDescent="0.35">
      <c r="C46" s="14"/>
      <c r="D46" s="14"/>
      <c r="E46" s="14"/>
      <c r="F46" s="41"/>
      <c r="G46" s="41"/>
      <c r="H46" s="41"/>
      <c r="I46" s="41"/>
      <c r="J46" s="41"/>
      <c r="K46" s="41"/>
      <c r="L46" s="41"/>
      <c r="M46" s="41"/>
      <c r="N46" s="29"/>
      <c r="P46" s="14"/>
      <c r="Q46" s="14"/>
      <c r="S46" s="14"/>
      <c r="T46" s="14"/>
      <c r="U46" s="14"/>
    </row>
  </sheetData>
  <sortState ref="A3:T33">
    <sortCondition descending="1" ref="D3:D33"/>
  </sortState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workbookViewId="0">
      <selection activeCell="O18" sqref="O18"/>
    </sheetView>
  </sheetViews>
  <sheetFormatPr defaultRowHeight="16.5" x14ac:dyDescent="0.35"/>
  <cols>
    <col min="1" max="1" width="11.125" style="24" customWidth="1"/>
    <col min="2" max="2" width="6.625" style="14" bestFit="1" customWidth="1"/>
    <col min="3" max="3" width="6.875" customWidth="1"/>
    <col min="4" max="11" width="6.125" style="42" customWidth="1"/>
    <col min="12" max="12" width="6.125" style="28" customWidth="1"/>
    <col min="13" max="13" width="8.625" style="19"/>
    <col min="15" max="15" width="8.625" style="204"/>
  </cols>
  <sheetData>
    <row r="1" spans="1:24" ht="33.75" x14ac:dyDescent="0.4">
      <c r="A1" s="34" t="s">
        <v>187</v>
      </c>
      <c r="B1" s="106" t="s">
        <v>310</v>
      </c>
      <c r="C1" s="106" t="s">
        <v>211</v>
      </c>
      <c r="D1" s="40" t="s">
        <v>165</v>
      </c>
      <c r="E1" s="40"/>
      <c r="F1" s="40"/>
      <c r="G1" s="40"/>
      <c r="H1" s="40" t="s">
        <v>166</v>
      </c>
      <c r="I1" s="40"/>
      <c r="J1" s="40"/>
      <c r="K1" s="40"/>
      <c r="L1" s="38"/>
      <c r="M1" s="39" t="s">
        <v>0</v>
      </c>
      <c r="N1" s="37"/>
      <c r="O1" s="202"/>
      <c r="P1" s="37"/>
      <c r="Q1" s="37"/>
      <c r="R1" s="37"/>
      <c r="S1" s="37"/>
    </row>
    <row r="2" spans="1:24" x14ac:dyDescent="0.35">
      <c r="A2" s="33" t="s">
        <v>214</v>
      </c>
      <c r="B2" s="107">
        <v>156</v>
      </c>
      <c r="C2" s="108">
        <f>16*2.5</f>
        <v>40</v>
      </c>
      <c r="D2" s="109">
        <v>10</v>
      </c>
      <c r="E2" s="109">
        <v>4</v>
      </c>
      <c r="F2" s="109"/>
      <c r="G2" s="109"/>
      <c r="H2" s="110">
        <v>1</v>
      </c>
      <c r="I2" s="110">
        <v>1</v>
      </c>
      <c r="J2" s="110">
        <v>3</v>
      </c>
      <c r="K2" s="110">
        <v>3</v>
      </c>
      <c r="L2" s="32">
        <f>C2-D2-E2-F2-G2-H2-I2-J2-K2</f>
        <v>18</v>
      </c>
      <c r="M2" s="30" t="s">
        <v>452</v>
      </c>
      <c r="N2" s="22"/>
      <c r="O2" s="203" t="s">
        <v>478</v>
      </c>
      <c r="P2" s="22"/>
      <c r="Q2" s="22"/>
      <c r="R2" s="22"/>
      <c r="S2" s="22"/>
      <c r="T2" s="22"/>
      <c r="U2" s="22"/>
      <c r="V2" s="22"/>
      <c r="W2" s="22"/>
      <c r="X2" s="23"/>
    </row>
    <row r="3" spans="1:24" x14ac:dyDescent="0.35">
      <c r="A3" s="18" t="s">
        <v>202</v>
      </c>
      <c r="B3" s="107">
        <v>97</v>
      </c>
      <c r="C3" s="108">
        <v>25</v>
      </c>
      <c r="D3" s="113">
        <v>10</v>
      </c>
      <c r="E3" s="113">
        <v>1</v>
      </c>
      <c r="F3" s="113"/>
      <c r="G3" s="113"/>
      <c r="H3" s="114">
        <v>1</v>
      </c>
      <c r="I3" s="114"/>
      <c r="J3" s="114"/>
      <c r="K3" s="114"/>
      <c r="L3" s="32">
        <f t="shared" ref="L3:L32" si="0">C3-D3-E3-F3-G3-H3-I3-J3-K3</f>
        <v>13</v>
      </c>
      <c r="M3" s="30" t="s">
        <v>460</v>
      </c>
      <c r="N3" s="22"/>
      <c r="O3" s="203" t="s">
        <v>475</v>
      </c>
      <c r="P3" s="14"/>
      <c r="Q3" s="14"/>
      <c r="R3" s="14"/>
      <c r="S3" s="14"/>
      <c r="T3" s="22"/>
      <c r="U3" s="22"/>
      <c r="V3" s="22"/>
      <c r="W3" s="22"/>
      <c r="X3" s="23"/>
    </row>
    <row r="4" spans="1:24" x14ac:dyDescent="0.35">
      <c r="A4" s="24" t="s">
        <v>191</v>
      </c>
      <c r="B4" s="107">
        <v>94</v>
      </c>
      <c r="C4" s="108">
        <v>25</v>
      </c>
      <c r="D4" s="113">
        <v>1.5</v>
      </c>
      <c r="E4" s="113"/>
      <c r="F4" s="113"/>
      <c r="G4" s="113">
        <v>2</v>
      </c>
      <c r="H4" s="114">
        <v>1</v>
      </c>
      <c r="I4" s="114">
        <v>1</v>
      </c>
      <c r="J4" s="114">
        <v>1</v>
      </c>
      <c r="K4" s="114">
        <v>3</v>
      </c>
      <c r="L4" s="32">
        <f t="shared" si="0"/>
        <v>15.5</v>
      </c>
      <c r="M4" s="30" t="s">
        <v>282</v>
      </c>
      <c r="N4" s="20"/>
      <c r="O4" s="203" t="s">
        <v>480</v>
      </c>
      <c r="P4" s="20"/>
      <c r="Q4" s="20"/>
      <c r="R4" s="20"/>
      <c r="S4" s="20"/>
      <c r="T4" s="21"/>
      <c r="U4" s="21"/>
      <c r="V4" s="21"/>
      <c r="W4" s="21"/>
    </row>
    <row r="5" spans="1:24" x14ac:dyDescent="0.35">
      <c r="A5" s="24" t="s">
        <v>309</v>
      </c>
      <c r="B5" s="107">
        <v>84</v>
      </c>
      <c r="C5" s="108"/>
      <c r="D5" s="115"/>
      <c r="E5" s="115"/>
      <c r="F5" s="115"/>
      <c r="G5" s="115"/>
      <c r="H5" s="116"/>
      <c r="I5" s="116"/>
      <c r="J5" s="116"/>
      <c r="K5" s="116"/>
      <c r="L5" s="32">
        <f t="shared" si="0"/>
        <v>0</v>
      </c>
      <c r="N5" s="14"/>
      <c r="P5" s="14"/>
      <c r="Q5" s="14"/>
      <c r="R5" s="14"/>
      <c r="S5" s="14"/>
    </row>
    <row r="6" spans="1:24" x14ac:dyDescent="0.35">
      <c r="A6" s="24" t="s">
        <v>194</v>
      </c>
      <c r="B6" s="107">
        <v>82</v>
      </c>
      <c r="C6" s="108">
        <f>9*2.5</f>
        <v>22.5</v>
      </c>
      <c r="D6" s="111">
        <v>6</v>
      </c>
      <c r="E6" s="111">
        <v>1</v>
      </c>
      <c r="F6" s="111"/>
      <c r="G6" s="111"/>
      <c r="H6" s="112">
        <v>5</v>
      </c>
      <c r="I6" s="112">
        <v>3</v>
      </c>
      <c r="J6" s="112"/>
      <c r="K6" s="112"/>
      <c r="L6" s="32">
        <f t="shared" si="0"/>
        <v>7.5</v>
      </c>
      <c r="M6" s="31" t="s">
        <v>469</v>
      </c>
      <c r="N6" s="14"/>
      <c r="O6" s="204" t="s">
        <v>477</v>
      </c>
      <c r="P6" s="14"/>
      <c r="Q6" s="14"/>
      <c r="R6" s="14"/>
      <c r="S6" s="14"/>
    </row>
    <row r="7" spans="1:24" x14ac:dyDescent="0.35">
      <c r="A7" s="24" t="s">
        <v>311</v>
      </c>
      <c r="B7" s="107">
        <v>63</v>
      </c>
      <c r="C7" s="108">
        <f>7*2.5</f>
        <v>17.5</v>
      </c>
      <c r="D7" s="115">
        <v>1.5</v>
      </c>
      <c r="E7" s="115"/>
      <c r="F7" s="115"/>
      <c r="G7" s="115"/>
      <c r="H7" s="116">
        <v>1</v>
      </c>
      <c r="I7" s="116">
        <v>3</v>
      </c>
      <c r="J7" s="116"/>
      <c r="K7" s="116"/>
      <c r="L7" s="32">
        <f t="shared" si="0"/>
        <v>12</v>
      </c>
      <c r="M7" s="31" t="s">
        <v>449</v>
      </c>
      <c r="N7" s="14"/>
      <c r="O7" s="204" t="s">
        <v>479</v>
      </c>
      <c r="P7" s="14"/>
      <c r="Q7" s="14"/>
      <c r="R7" s="14"/>
      <c r="S7" s="14"/>
    </row>
    <row r="8" spans="1:24" x14ac:dyDescent="0.35">
      <c r="A8" s="24" t="s">
        <v>312</v>
      </c>
      <c r="B8" s="107">
        <v>41</v>
      </c>
      <c r="C8" s="108">
        <f>5*2.5</f>
        <v>12.5</v>
      </c>
      <c r="D8" s="111">
        <v>1</v>
      </c>
      <c r="E8" s="111"/>
      <c r="F8" s="111"/>
      <c r="G8" s="111"/>
      <c r="H8" s="112">
        <v>2</v>
      </c>
      <c r="I8" s="112"/>
      <c r="J8" s="112"/>
      <c r="K8" s="112"/>
      <c r="L8" s="32">
        <f t="shared" si="0"/>
        <v>9.5</v>
      </c>
      <c r="M8" s="31" t="s">
        <v>290</v>
      </c>
      <c r="N8" s="14"/>
      <c r="O8" s="204" t="s">
        <v>470</v>
      </c>
      <c r="P8" s="14"/>
      <c r="Q8" s="14"/>
      <c r="R8" s="14"/>
      <c r="S8" s="14"/>
    </row>
    <row r="9" spans="1:24" x14ac:dyDescent="0.35">
      <c r="A9" s="18" t="s">
        <v>216</v>
      </c>
      <c r="B9" s="107">
        <v>40</v>
      </c>
      <c r="C9" s="108">
        <f>4*2.5</f>
        <v>10</v>
      </c>
      <c r="D9" s="111">
        <v>1.5</v>
      </c>
      <c r="E9" s="111"/>
      <c r="F9" s="111"/>
      <c r="G9" s="111"/>
      <c r="H9" s="112">
        <v>1</v>
      </c>
      <c r="I9" s="112">
        <v>3</v>
      </c>
      <c r="J9" s="112"/>
      <c r="K9" s="112"/>
      <c r="L9" s="32">
        <f t="shared" si="0"/>
        <v>4.5</v>
      </c>
      <c r="M9" s="31" t="s">
        <v>449</v>
      </c>
      <c r="N9" s="14"/>
      <c r="O9" s="204" t="s">
        <v>472</v>
      </c>
      <c r="P9" s="14"/>
      <c r="Q9" s="14"/>
      <c r="R9" s="14"/>
      <c r="S9" s="14"/>
    </row>
    <row r="10" spans="1:24" x14ac:dyDescent="0.35">
      <c r="A10" s="24" t="s">
        <v>201</v>
      </c>
      <c r="B10" s="107">
        <v>39</v>
      </c>
      <c r="C10" s="108">
        <f>4*2.5</f>
        <v>10</v>
      </c>
      <c r="D10" s="111">
        <v>2</v>
      </c>
      <c r="E10" s="111"/>
      <c r="F10" s="111"/>
      <c r="G10" s="111"/>
      <c r="H10" s="112"/>
      <c r="I10" s="112"/>
      <c r="J10" s="112"/>
      <c r="K10" s="112"/>
      <c r="L10" s="32">
        <f t="shared" si="0"/>
        <v>8</v>
      </c>
      <c r="M10" s="31" t="s">
        <v>290</v>
      </c>
      <c r="N10" s="14"/>
      <c r="P10" s="14"/>
      <c r="Q10" s="14"/>
      <c r="R10" s="14"/>
      <c r="S10" s="14"/>
    </row>
    <row r="11" spans="1:24" x14ac:dyDescent="0.35">
      <c r="A11" s="24" t="s">
        <v>193</v>
      </c>
      <c r="B11" s="107">
        <v>32</v>
      </c>
      <c r="C11" s="108">
        <f>4*2.5</f>
        <v>10</v>
      </c>
      <c r="D11" s="111">
        <v>3</v>
      </c>
      <c r="E11" s="111"/>
      <c r="F11" s="111"/>
      <c r="G11" s="111"/>
      <c r="H11" s="112"/>
      <c r="I11" s="112"/>
      <c r="J11" s="112"/>
      <c r="K11" s="112"/>
      <c r="L11" s="32">
        <f t="shared" si="0"/>
        <v>7</v>
      </c>
      <c r="M11" s="31" t="s">
        <v>282</v>
      </c>
      <c r="N11" s="14"/>
      <c r="P11" s="14"/>
      <c r="Q11" s="14"/>
      <c r="R11" s="14"/>
      <c r="S11" s="14"/>
    </row>
    <row r="12" spans="1:24" x14ac:dyDescent="0.35">
      <c r="A12" s="24" t="s">
        <v>199</v>
      </c>
      <c r="B12" s="107">
        <v>32</v>
      </c>
      <c r="C12" s="108">
        <f>4*2.5</f>
        <v>10</v>
      </c>
      <c r="D12" s="115">
        <v>3</v>
      </c>
      <c r="E12" s="115"/>
      <c r="F12" s="115"/>
      <c r="G12" s="115"/>
      <c r="H12" s="116">
        <v>1</v>
      </c>
      <c r="I12" s="116">
        <v>1</v>
      </c>
      <c r="J12" s="116"/>
      <c r="K12" s="116"/>
      <c r="L12" s="32">
        <f t="shared" si="0"/>
        <v>5</v>
      </c>
      <c r="M12" s="31" t="s">
        <v>462</v>
      </c>
      <c r="N12" s="14"/>
      <c r="O12" s="204" t="s">
        <v>472</v>
      </c>
      <c r="P12" s="14"/>
      <c r="Q12" s="14"/>
      <c r="R12" s="14"/>
      <c r="S12" s="14"/>
    </row>
    <row r="13" spans="1:24" x14ac:dyDescent="0.35">
      <c r="A13" s="24" t="s">
        <v>188</v>
      </c>
      <c r="B13" s="107">
        <v>32</v>
      </c>
      <c r="C13" s="108">
        <f>4*2.5</f>
        <v>10</v>
      </c>
      <c r="D13" s="111">
        <v>5</v>
      </c>
      <c r="E13" s="111"/>
      <c r="F13" s="111"/>
      <c r="G13" s="111"/>
      <c r="H13" s="112">
        <v>1</v>
      </c>
      <c r="I13" s="112"/>
      <c r="J13" s="112"/>
      <c r="K13" s="112"/>
      <c r="L13" s="32">
        <f t="shared" si="0"/>
        <v>4</v>
      </c>
      <c r="M13" s="31" t="s">
        <v>282</v>
      </c>
      <c r="N13" s="14"/>
      <c r="O13" s="204" t="s">
        <v>470</v>
      </c>
      <c r="P13" s="14"/>
      <c r="Q13" s="14"/>
      <c r="R13" s="14"/>
      <c r="S13" s="14"/>
    </row>
    <row r="14" spans="1:24" x14ac:dyDescent="0.35">
      <c r="A14" s="24" t="s">
        <v>205</v>
      </c>
      <c r="B14" s="107">
        <v>29</v>
      </c>
      <c r="C14" s="108">
        <f>3*2.5</f>
        <v>7.5</v>
      </c>
      <c r="D14" s="111">
        <v>10</v>
      </c>
      <c r="E14" s="111"/>
      <c r="F14" s="111"/>
      <c r="G14" s="111"/>
      <c r="H14" s="112"/>
      <c r="I14" s="112"/>
      <c r="J14" s="112"/>
      <c r="K14" s="112"/>
      <c r="L14" s="32">
        <f t="shared" si="0"/>
        <v>-2.5</v>
      </c>
      <c r="M14" s="31" t="s">
        <v>450</v>
      </c>
      <c r="N14" s="14"/>
      <c r="P14" s="14"/>
      <c r="Q14" s="14"/>
      <c r="R14" s="14"/>
      <c r="S14" s="14"/>
    </row>
    <row r="15" spans="1:24" x14ac:dyDescent="0.35">
      <c r="A15" s="24" t="s">
        <v>204</v>
      </c>
      <c r="B15" s="107">
        <v>28</v>
      </c>
      <c r="C15" s="108">
        <f>3*2.5</f>
        <v>7.5</v>
      </c>
      <c r="D15" s="111">
        <v>1.5</v>
      </c>
      <c r="E15" s="111"/>
      <c r="F15" s="111"/>
      <c r="G15" s="111"/>
      <c r="H15" s="112"/>
      <c r="I15" s="112"/>
      <c r="J15" s="112"/>
      <c r="K15" s="112"/>
      <c r="L15" s="32">
        <f t="shared" si="0"/>
        <v>6</v>
      </c>
      <c r="M15" s="31" t="s">
        <v>449</v>
      </c>
      <c r="N15" s="14"/>
      <c r="P15" s="14"/>
      <c r="Q15" s="14"/>
      <c r="R15" s="14"/>
      <c r="S15" s="14"/>
    </row>
    <row r="16" spans="1:24" x14ac:dyDescent="0.35">
      <c r="A16" s="24" t="s">
        <v>195</v>
      </c>
      <c r="B16" s="107">
        <v>28</v>
      </c>
      <c r="C16" s="108">
        <f>3*2.5</f>
        <v>7.5</v>
      </c>
      <c r="D16" s="111">
        <v>1.5</v>
      </c>
      <c r="E16" s="111"/>
      <c r="F16" s="111"/>
      <c r="G16" s="111"/>
      <c r="H16" s="112">
        <v>3</v>
      </c>
      <c r="I16" s="112"/>
      <c r="J16" s="112"/>
      <c r="K16" s="112"/>
      <c r="L16" s="32">
        <f t="shared" si="0"/>
        <v>3</v>
      </c>
      <c r="M16" s="31" t="s">
        <v>449</v>
      </c>
      <c r="N16" s="14"/>
      <c r="O16" s="204" t="s">
        <v>474</v>
      </c>
      <c r="P16" s="14"/>
      <c r="Q16" s="14"/>
      <c r="R16" s="14"/>
      <c r="S16" s="14"/>
    </row>
    <row r="17" spans="1:19" x14ac:dyDescent="0.35">
      <c r="A17" s="24" t="s">
        <v>192</v>
      </c>
      <c r="B17" s="107">
        <v>27</v>
      </c>
      <c r="C17" s="108">
        <f>3*2.5</f>
        <v>7.5</v>
      </c>
      <c r="D17" s="111"/>
      <c r="E17" s="111"/>
      <c r="F17" s="111"/>
      <c r="G17" s="111"/>
      <c r="H17" s="112"/>
      <c r="I17" s="112"/>
      <c r="J17" s="112"/>
      <c r="K17" s="112">
        <v>3</v>
      </c>
      <c r="L17" s="32">
        <f t="shared" si="0"/>
        <v>4.5</v>
      </c>
      <c r="M17" s="31"/>
      <c r="N17" s="14"/>
      <c r="O17" s="204" t="s">
        <v>482</v>
      </c>
      <c r="P17" s="14"/>
      <c r="Q17" s="14"/>
      <c r="R17" s="14"/>
      <c r="S17" s="14"/>
    </row>
    <row r="18" spans="1:19" x14ac:dyDescent="0.35">
      <c r="A18" s="24" t="s">
        <v>208</v>
      </c>
      <c r="B18" s="107">
        <v>27</v>
      </c>
      <c r="C18" s="108">
        <f>3*2.5</f>
        <v>7.5</v>
      </c>
      <c r="D18" s="111">
        <v>1</v>
      </c>
      <c r="E18" s="111">
        <v>1</v>
      </c>
      <c r="F18" s="111"/>
      <c r="G18" s="111"/>
      <c r="H18" s="112"/>
      <c r="I18" s="112"/>
      <c r="J18" s="112"/>
      <c r="K18" s="112"/>
      <c r="L18" s="32">
        <f t="shared" si="0"/>
        <v>5.5</v>
      </c>
      <c r="M18" s="31" t="s">
        <v>464</v>
      </c>
      <c r="N18" s="14"/>
      <c r="P18" s="14"/>
      <c r="Q18" s="14"/>
      <c r="R18" s="14"/>
      <c r="S18" s="14"/>
    </row>
    <row r="19" spans="1:19" x14ac:dyDescent="0.35">
      <c r="A19" s="24" t="s">
        <v>206</v>
      </c>
      <c r="B19" s="107">
        <v>20</v>
      </c>
      <c r="C19" s="108">
        <f>B19/10*2.5</f>
        <v>5</v>
      </c>
      <c r="D19" s="111">
        <v>1.5</v>
      </c>
      <c r="E19" s="111">
        <v>1</v>
      </c>
      <c r="F19" s="111"/>
      <c r="G19" s="111"/>
      <c r="H19" s="112">
        <v>1</v>
      </c>
      <c r="I19" s="112"/>
      <c r="J19" s="112"/>
      <c r="K19" s="112"/>
      <c r="L19" s="32">
        <f t="shared" si="0"/>
        <v>1.5</v>
      </c>
      <c r="M19" s="31" t="s">
        <v>456</v>
      </c>
      <c r="N19" s="14"/>
      <c r="O19" s="204" t="s">
        <v>470</v>
      </c>
      <c r="P19" s="14"/>
      <c r="Q19" s="14"/>
      <c r="R19" s="14"/>
      <c r="S19" s="14"/>
    </row>
    <row r="20" spans="1:19" x14ac:dyDescent="0.35">
      <c r="A20" s="24" t="s">
        <v>306</v>
      </c>
      <c r="B20" s="107">
        <v>19</v>
      </c>
      <c r="C20" s="108">
        <f>2*2.5</f>
        <v>5</v>
      </c>
      <c r="D20" s="115">
        <v>1.5</v>
      </c>
      <c r="E20" s="115"/>
      <c r="F20" s="115"/>
      <c r="G20" s="115"/>
      <c r="H20" s="116"/>
      <c r="I20" s="116"/>
      <c r="J20" s="116"/>
      <c r="K20" s="116"/>
      <c r="L20" s="32">
        <f t="shared" si="0"/>
        <v>3.5</v>
      </c>
      <c r="M20" s="31" t="s">
        <v>290</v>
      </c>
      <c r="N20" s="14"/>
      <c r="P20" s="14"/>
      <c r="Q20" s="14"/>
      <c r="R20" s="14"/>
      <c r="S20" s="14"/>
    </row>
    <row r="21" spans="1:19" x14ac:dyDescent="0.35">
      <c r="A21" s="24" t="s">
        <v>198</v>
      </c>
      <c r="B21" s="107">
        <v>18</v>
      </c>
      <c r="C21" s="108">
        <f>2*2.5</f>
        <v>5</v>
      </c>
      <c r="D21" s="111">
        <v>3</v>
      </c>
      <c r="E21" s="111"/>
      <c r="F21" s="111"/>
      <c r="G21" s="111"/>
      <c r="H21" s="112"/>
      <c r="I21" s="112"/>
      <c r="J21" s="112"/>
      <c r="K21" s="112"/>
      <c r="L21" s="32">
        <f t="shared" si="0"/>
        <v>2</v>
      </c>
      <c r="M21" s="31" t="s">
        <v>451</v>
      </c>
      <c r="N21" s="14"/>
      <c r="P21" s="14"/>
      <c r="Q21" s="14"/>
      <c r="R21" s="14"/>
      <c r="S21" s="14"/>
    </row>
    <row r="22" spans="1:19" x14ac:dyDescent="0.35">
      <c r="A22" s="18" t="s">
        <v>190</v>
      </c>
      <c r="B22" s="107">
        <v>15</v>
      </c>
      <c r="C22" s="108">
        <f>2*2.5</f>
        <v>5</v>
      </c>
      <c r="D22" s="111">
        <v>1</v>
      </c>
      <c r="E22" s="111"/>
      <c r="F22" s="111"/>
      <c r="G22" s="111"/>
      <c r="H22" s="112">
        <v>1</v>
      </c>
      <c r="I22" s="112"/>
      <c r="J22" s="112"/>
      <c r="K22" s="112"/>
      <c r="L22" s="32">
        <f t="shared" si="0"/>
        <v>3</v>
      </c>
      <c r="M22" s="31" t="s">
        <v>462</v>
      </c>
      <c r="N22" s="14"/>
      <c r="O22" s="204" t="s">
        <v>470</v>
      </c>
      <c r="P22" s="22"/>
      <c r="Q22" s="22"/>
      <c r="R22" s="22"/>
      <c r="S22" s="22"/>
    </row>
    <row r="23" spans="1:19" x14ac:dyDescent="0.35">
      <c r="A23" s="24" t="s">
        <v>305</v>
      </c>
      <c r="B23" s="107">
        <v>15</v>
      </c>
      <c r="C23" s="108">
        <f>2*2.5</f>
        <v>5</v>
      </c>
      <c r="D23" s="111">
        <v>3</v>
      </c>
      <c r="E23" s="111"/>
      <c r="F23" s="111"/>
      <c r="G23" s="111"/>
      <c r="H23" s="112"/>
      <c r="I23" s="112"/>
      <c r="J23" s="112"/>
      <c r="K23" s="112"/>
      <c r="L23" s="32">
        <f t="shared" si="0"/>
        <v>2</v>
      </c>
      <c r="M23" s="31" t="s">
        <v>449</v>
      </c>
      <c r="N23" s="14"/>
      <c r="P23" s="14"/>
      <c r="Q23" s="14"/>
      <c r="R23" s="14"/>
      <c r="S23" s="14"/>
    </row>
    <row r="24" spans="1:19" x14ac:dyDescent="0.35">
      <c r="A24" s="24" t="s">
        <v>197</v>
      </c>
      <c r="B24" s="107">
        <v>15</v>
      </c>
      <c r="C24" s="108">
        <f>2*2.5</f>
        <v>5</v>
      </c>
      <c r="D24" s="111">
        <v>1.5</v>
      </c>
      <c r="E24" s="111"/>
      <c r="F24" s="111"/>
      <c r="G24" s="111"/>
      <c r="H24" s="112"/>
      <c r="I24" s="112"/>
      <c r="J24" s="112"/>
      <c r="K24" s="112"/>
      <c r="L24" s="32">
        <f t="shared" si="0"/>
        <v>3.5</v>
      </c>
      <c r="M24" s="31" t="s">
        <v>282</v>
      </c>
      <c r="N24" s="14"/>
      <c r="P24" s="14"/>
      <c r="Q24" s="14"/>
      <c r="R24" s="14"/>
      <c r="S24" s="14"/>
    </row>
    <row r="25" spans="1:19" x14ac:dyDescent="0.35">
      <c r="A25" s="24" t="s">
        <v>308</v>
      </c>
      <c r="B25" s="107">
        <v>6</v>
      </c>
      <c r="C25" s="108">
        <f>1*2.5</f>
        <v>2.5</v>
      </c>
      <c r="D25" s="115"/>
      <c r="E25" s="115"/>
      <c r="F25" s="115"/>
      <c r="G25" s="115"/>
      <c r="H25" s="116"/>
      <c r="I25" s="116"/>
      <c r="J25" s="116"/>
      <c r="K25" s="116"/>
      <c r="L25" s="32">
        <f t="shared" si="0"/>
        <v>2.5</v>
      </c>
      <c r="N25" s="14"/>
      <c r="P25" s="14"/>
      <c r="Q25" s="14"/>
      <c r="R25" s="14"/>
      <c r="S25" s="14"/>
    </row>
    <row r="26" spans="1:19" x14ac:dyDescent="0.35">
      <c r="A26" s="24" t="s">
        <v>200</v>
      </c>
      <c r="B26" s="107">
        <v>4</v>
      </c>
      <c r="C26" s="108">
        <f>B26/10*2.5</f>
        <v>1</v>
      </c>
      <c r="D26" s="111">
        <v>1</v>
      </c>
      <c r="E26" s="111"/>
      <c r="F26" s="111"/>
      <c r="G26" s="111"/>
      <c r="H26" s="112"/>
      <c r="I26" s="112"/>
      <c r="J26" s="112"/>
      <c r="K26" s="112"/>
      <c r="L26" s="32">
        <f t="shared" si="0"/>
        <v>0</v>
      </c>
      <c r="M26" s="31" t="s">
        <v>468</v>
      </c>
      <c r="N26" s="14"/>
      <c r="P26" s="14"/>
      <c r="Q26" s="14"/>
      <c r="R26" s="14"/>
      <c r="S26" s="14"/>
    </row>
    <row r="27" spans="1:19" x14ac:dyDescent="0.35">
      <c r="A27" s="18" t="s">
        <v>307</v>
      </c>
      <c r="B27" s="107">
        <v>1</v>
      </c>
      <c r="C27" s="108">
        <f>1*2.5</f>
        <v>2.5</v>
      </c>
      <c r="D27" s="113"/>
      <c r="E27" s="113"/>
      <c r="F27" s="113"/>
      <c r="G27" s="113"/>
      <c r="H27" s="114"/>
      <c r="I27" s="114"/>
      <c r="J27" s="114"/>
      <c r="K27" s="114"/>
      <c r="L27" s="32">
        <f t="shared" si="0"/>
        <v>2.5</v>
      </c>
      <c r="M27" s="30"/>
      <c r="N27" s="22"/>
      <c r="O27" s="203"/>
      <c r="P27" s="14"/>
      <c r="Q27" s="14"/>
      <c r="R27" s="14"/>
      <c r="S27" s="14"/>
    </row>
    <row r="28" spans="1:19" x14ac:dyDescent="0.35">
      <c r="A28" s="24" t="s">
        <v>203</v>
      </c>
      <c r="B28" s="107">
        <v>0</v>
      </c>
      <c r="C28" s="108">
        <f>B28/10*2.5</f>
        <v>0</v>
      </c>
      <c r="D28" s="111"/>
      <c r="E28" s="111"/>
      <c r="F28" s="111"/>
      <c r="G28" s="111"/>
      <c r="H28" s="112"/>
      <c r="I28" s="112"/>
      <c r="J28" s="112"/>
      <c r="K28" s="112"/>
      <c r="L28" s="32">
        <f t="shared" si="0"/>
        <v>0</v>
      </c>
      <c r="M28" s="31"/>
      <c r="N28" s="14"/>
      <c r="P28" s="14"/>
      <c r="Q28" s="14"/>
      <c r="R28" s="14"/>
      <c r="S28" s="14"/>
    </row>
    <row r="29" spans="1:19" x14ac:dyDescent="0.35">
      <c r="A29" s="24" t="s">
        <v>207</v>
      </c>
      <c r="B29" s="107">
        <v>0</v>
      </c>
      <c r="C29" s="108">
        <f>B29/10*2.5</f>
        <v>0</v>
      </c>
      <c r="D29" s="111"/>
      <c r="E29" s="111"/>
      <c r="F29" s="111"/>
      <c r="G29" s="111"/>
      <c r="H29" s="112"/>
      <c r="I29" s="112"/>
      <c r="J29" s="112"/>
      <c r="K29" s="112"/>
      <c r="L29" s="32">
        <f t="shared" si="0"/>
        <v>0</v>
      </c>
      <c r="M29" s="31"/>
      <c r="N29" s="14"/>
      <c r="P29" s="14"/>
      <c r="Q29" s="14"/>
      <c r="R29" s="14"/>
      <c r="S29" s="14"/>
    </row>
    <row r="30" spans="1:19" x14ac:dyDescent="0.35">
      <c r="A30" s="24" t="s">
        <v>210</v>
      </c>
      <c r="B30" s="107">
        <v>0</v>
      </c>
      <c r="C30" s="108">
        <f>B30/10*2.5</f>
        <v>0</v>
      </c>
      <c r="D30" s="111"/>
      <c r="E30" s="111"/>
      <c r="F30" s="111"/>
      <c r="G30" s="111"/>
      <c r="H30" s="112"/>
      <c r="I30" s="112"/>
      <c r="J30" s="112"/>
      <c r="K30" s="112"/>
      <c r="L30" s="32">
        <f t="shared" si="0"/>
        <v>0</v>
      </c>
      <c r="M30" s="31"/>
      <c r="N30" s="14"/>
      <c r="P30" s="14"/>
      <c r="Q30" s="14"/>
      <c r="R30" s="14"/>
      <c r="S30" s="14"/>
    </row>
    <row r="31" spans="1:19" x14ac:dyDescent="0.35">
      <c r="A31" s="24" t="s">
        <v>212</v>
      </c>
      <c r="B31" s="107">
        <v>0</v>
      </c>
      <c r="C31" s="108">
        <f>B31/10*2.5</f>
        <v>0</v>
      </c>
      <c r="D31" s="115"/>
      <c r="E31" s="115"/>
      <c r="F31" s="115"/>
      <c r="G31" s="115"/>
      <c r="H31" s="116"/>
      <c r="I31" s="116"/>
      <c r="J31" s="116"/>
      <c r="K31" s="116"/>
      <c r="L31" s="32">
        <f t="shared" si="0"/>
        <v>0</v>
      </c>
      <c r="M31" s="43"/>
      <c r="N31" s="14"/>
      <c r="P31" s="14"/>
      <c r="Q31" s="14"/>
      <c r="R31" s="14"/>
      <c r="S31" s="14"/>
    </row>
    <row r="32" spans="1:19" x14ac:dyDescent="0.35">
      <c r="B32" s="14">
        <f>SUM(B2:B31)</f>
        <v>1044</v>
      </c>
      <c r="C32" s="14">
        <f>SUM(C2:C31)</f>
        <v>266</v>
      </c>
      <c r="D32" s="41"/>
      <c r="E32" s="41"/>
      <c r="F32" s="41"/>
      <c r="G32" s="41"/>
      <c r="H32" s="41"/>
      <c r="I32" s="41"/>
      <c r="J32" s="41"/>
      <c r="K32" s="41"/>
      <c r="L32" s="29">
        <f t="shared" si="0"/>
        <v>266</v>
      </c>
      <c r="N32" s="14"/>
      <c r="P32" s="14"/>
      <c r="Q32" s="14"/>
      <c r="R32" s="14"/>
      <c r="S32" s="14"/>
    </row>
    <row r="33" spans="3:19" x14ac:dyDescent="0.35">
      <c r="C33" s="14"/>
      <c r="D33" s="41"/>
      <c r="E33" s="41"/>
      <c r="F33" s="41"/>
      <c r="G33" s="41"/>
      <c r="H33" s="41"/>
      <c r="I33" s="41"/>
      <c r="J33" s="41"/>
      <c r="K33" s="41"/>
      <c r="L33" s="29"/>
      <c r="N33" s="14"/>
      <c r="P33" s="14"/>
      <c r="Q33" s="14"/>
      <c r="R33" s="14"/>
      <c r="S33" s="14"/>
    </row>
    <row r="34" spans="3:19" x14ac:dyDescent="0.35">
      <c r="C34" s="14"/>
      <c r="D34" s="41"/>
      <c r="E34" s="41"/>
      <c r="F34" s="41"/>
      <c r="G34" s="41"/>
      <c r="H34" s="41"/>
      <c r="I34" s="41"/>
      <c r="J34" s="41"/>
      <c r="K34" s="41"/>
      <c r="L34" s="29"/>
      <c r="N34" s="14"/>
      <c r="P34" s="14"/>
      <c r="Q34" s="14"/>
      <c r="R34" s="14"/>
      <c r="S34" s="14"/>
    </row>
    <row r="35" spans="3:19" x14ac:dyDescent="0.35">
      <c r="C35" s="14"/>
      <c r="D35" s="41"/>
      <c r="E35" s="41"/>
      <c r="F35" s="41"/>
      <c r="G35" s="41"/>
      <c r="H35" s="41"/>
      <c r="I35" s="41"/>
      <c r="J35" s="41"/>
      <c r="K35" s="41"/>
      <c r="L35" s="29"/>
      <c r="N35" s="14"/>
      <c r="P35" s="14"/>
      <c r="Q35" s="14"/>
      <c r="R35" s="14"/>
      <c r="S35" s="14"/>
    </row>
    <row r="36" spans="3:19" x14ac:dyDescent="0.35">
      <c r="C36" s="14"/>
      <c r="D36" s="41"/>
      <c r="E36" s="41"/>
      <c r="F36" s="41"/>
      <c r="G36" s="41"/>
      <c r="H36" s="41"/>
      <c r="I36" s="41"/>
      <c r="J36" s="41"/>
      <c r="K36" s="41"/>
      <c r="L36" s="29"/>
      <c r="N36" s="14"/>
      <c r="P36" s="14"/>
      <c r="Q36" s="14"/>
      <c r="R36" s="14"/>
      <c r="S36" s="14"/>
    </row>
    <row r="37" spans="3:19" x14ac:dyDescent="0.35">
      <c r="C37" s="14"/>
      <c r="D37" s="41"/>
      <c r="E37" s="41"/>
      <c r="F37" s="41"/>
      <c r="G37" s="41"/>
      <c r="H37" s="41"/>
      <c r="I37" s="41"/>
      <c r="J37" s="41"/>
      <c r="K37" s="41"/>
      <c r="L37" s="29"/>
      <c r="N37" s="14"/>
      <c r="P37" s="14"/>
      <c r="Q37" s="14"/>
      <c r="R37" s="14"/>
      <c r="S37" s="14"/>
    </row>
    <row r="38" spans="3:19" x14ac:dyDescent="0.35">
      <c r="C38" s="14"/>
      <c r="D38" s="41"/>
      <c r="E38" s="41"/>
      <c r="F38" s="41"/>
      <c r="G38" s="41"/>
      <c r="H38" s="41"/>
      <c r="I38" s="41"/>
      <c r="J38" s="41"/>
      <c r="K38" s="41"/>
      <c r="L38" s="29"/>
      <c r="N38" s="14"/>
      <c r="P38" s="14"/>
      <c r="Q38" s="14"/>
      <c r="R38" s="14"/>
      <c r="S38" s="14"/>
    </row>
    <row r="39" spans="3:19" x14ac:dyDescent="0.35">
      <c r="C39" s="14"/>
      <c r="D39" s="41"/>
      <c r="E39" s="41"/>
      <c r="F39" s="41"/>
      <c r="G39" s="41"/>
      <c r="H39" s="41"/>
      <c r="I39" s="41"/>
      <c r="J39" s="41"/>
      <c r="K39" s="41"/>
      <c r="L39" s="29"/>
      <c r="N39" s="14"/>
      <c r="P39" s="14"/>
      <c r="Q39" s="14"/>
      <c r="R39" s="14"/>
      <c r="S39" s="14"/>
    </row>
    <row r="40" spans="3:19" x14ac:dyDescent="0.35">
      <c r="C40" s="14"/>
      <c r="D40" s="41"/>
      <c r="E40" s="41"/>
      <c r="F40" s="41"/>
      <c r="G40" s="41"/>
      <c r="H40" s="41"/>
      <c r="I40" s="41"/>
      <c r="J40" s="41"/>
      <c r="K40" s="41"/>
      <c r="L40" s="29"/>
      <c r="N40" s="14"/>
      <c r="P40" s="14"/>
      <c r="Q40" s="14"/>
      <c r="R40" s="14"/>
      <c r="S40" s="14"/>
    </row>
    <row r="41" spans="3:19" x14ac:dyDescent="0.35">
      <c r="C41" s="14"/>
      <c r="D41" s="41"/>
      <c r="E41" s="41"/>
      <c r="F41" s="41"/>
      <c r="G41" s="41"/>
      <c r="H41" s="41"/>
      <c r="I41" s="41"/>
      <c r="J41" s="41"/>
      <c r="K41" s="41"/>
      <c r="L41" s="29"/>
      <c r="N41" s="14"/>
      <c r="P41" s="14"/>
      <c r="Q41" s="14"/>
      <c r="R41" s="14"/>
      <c r="S41" s="14"/>
    </row>
    <row r="42" spans="3:19" x14ac:dyDescent="0.35">
      <c r="C42" s="14"/>
      <c r="D42" s="41"/>
      <c r="E42" s="41"/>
      <c r="F42" s="41"/>
      <c r="G42" s="41"/>
      <c r="H42" s="41"/>
      <c r="I42" s="41"/>
      <c r="J42" s="41"/>
      <c r="K42" s="41"/>
      <c r="L42" s="29"/>
      <c r="N42" s="14"/>
      <c r="P42" s="14"/>
      <c r="Q42" s="14"/>
      <c r="R42" s="14"/>
      <c r="S42" s="14"/>
    </row>
    <row r="43" spans="3:19" x14ac:dyDescent="0.35">
      <c r="C43" s="14"/>
      <c r="D43" s="41"/>
      <c r="E43" s="41"/>
      <c r="F43" s="41"/>
      <c r="G43" s="41"/>
      <c r="H43" s="41"/>
      <c r="I43" s="41"/>
      <c r="J43" s="41"/>
      <c r="K43" s="41"/>
      <c r="L43" s="29"/>
      <c r="N43" s="14"/>
      <c r="P43" s="14"/>
      <c r="Q43" s="14"/>
      <c r="R43" s="14"/>
      <c r="S43" s="14"/>
    </row>
    <row r="44" spans="3:19" x14ac:dyDescent="0.35">
      <c r="C44" s="14"/>
      <c r="D44" s="41"/>
      <c r="E44" s="41"/>
      <c r="F44" s="41"/>
      <c r="G44" s="41"/>
      <c r="H44" s="41"/>
      <c r="I44" s="41"/>
      <c r="J44" s="41"/>
      <c r="K44" s="41"/>
      <c r="L44" s="29"/>
      <c r="N44" s="14"/>
      <c r="P44" s="14"/>
      <c r="Q44" s="14"/>
      <c r="R44" s="14"/>
      <c r="S44" s="14"/>
    </row>
    <row r="45" spans="3:19" x14ac:dyDescent="0.35">
      <c r="C45" s="14"/>
      <c r="D45" s="41"/>
      <c r="E45" s="41"/>
      <c r="F45" s="41"/>
      <c r="G45" s="41"/>
      <c r="H45" s="41"/>
      <c r="I45" s="41"/>
      <c r="J45" s="41"/>
      <c r="K45" s="41"/>
      <c r="L45" s="29"/>
      <c r="N45" s="14"/>
      <c r="P45" s="14"/>
      <c r="Q45" s="14"/>
      <c r="R45" s="14"/>
      <c r="S45" s="14"/>
    </row>
    <row r="46" spans="3:19" x14ac:dyDescent="0.35">
      <c r="C46" s="14"/>
      <c r="D46" s="41"/>
      <c r="E46" s="41"/>
      <c r="F46" s="41"/>
      <c r="G46" s="41"/>
      <c r="H46" s="41"/>
      <c r="I46" s="41"/>
      <c r="J46" s="41"/>
      <c r="K46" s="41"/>
      <c r="L46" s="29"/>
      <c r="N46" s="14"/>
      <c r="P46" s="14"/>
      <c r="Q46" s="14"/>
      <c r="R46" s="14"/>
      <c r="S46" s="14"/>
    </row>
  </sheetData>
  <sortState ref="A2:S31">
    <sortCondition descending="1" ref="B2:B31"/>
  </sortState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5</vt:i4>
      </vt:variant>
    </vt:vector>
  </HeadingPairs>
  <TitlesOfParts>
    <vt:vector size="12" baseType="lpstr">
      <vt:lpstr>lørdag</vt:lpstr>
      <vt:lpstr>søndag</vt:lpstr>
      <vt:lpstr>navne</vt:lpstr>
      <vt:lpstr>ude hjælp</vt:lpstr>
      <vt:lpstr>ude klub</vt:lpstr>
      <vt:lpstr>Ark3</vt:lpstr>
      <vt:lpstr>Ark2</vt:lpstr>
      <vt:lpstr>lørdag!Udskriftsområde</vt:lpstr>
      <vt:lpstr>navne!Udskriftsområde</vt:lpstr>
      <vt:lpstr>søndag!Udskriftsområde</vt:lpstr>
      <vt:lpstr>lørdag!Udskriftstitler</vt:lpstr>
      <vt:lpstr>søndag!Udskriftstitler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Kvh</dc:creator>
  <cp:lastModifiedBy>Tina</cp:lastModifiedBy>
  <cp:lastPrinted>2018-06-12T09:59:53Z</cp:lastPrinted>
  <dcterms:created xsi:type="dcterms:W3CDTF">2015-05-25T18:44:59Z</dcterms:created>
  <dcterms:modified xsi:type="dcterms:W3CDTF">2018-06-13T19:19:53Z</dcterms:modified>
</cp:coreProperties>
</file>